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UGAROMLITAL1003" sheetId="1" r:id="rId1"/>
    <sheet name="IndividualRepor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38" i="2" l="1"/>
  <c r="H537" i="2"/>
  <c r="I534" i="2"/>
  <c r="H534" i="2"/>
  <c r="G534" i="2"/>
  <c r="F534" i="2"/>
  <c r="E534" i="2"/>
  <c r="D534" i="2"/>
  <c r="I531" i="2"/>
  <c r="H531" i="2"/>
  <c r="G531" i="2"/>
  <c r="F531" i="2"/>
  <c r="E531" i="2"/>
  <c r="D531" i="2"/>
  <c r="I529" i="2"/>
  <c r="H529" i="2"/>
  <c r="G529" i="2"/>
  <c r="F529" i="2"/>
  <c r="E529" i="2"/>
  <c r="D529" i="2"/>
  <c r="I526" i="2"/>
  <c r="H526" i="2"/>
  <c r="G526" i="2"/>
  <c r="F526" i="2"/>
  <c r="E526" i="2"/>
  <c r="D526" i="2"/>
  <c r="I516" i="2"/>
  <c r="H516" i="2"/>
  <c r="F516" i="2"/>
  <c r="E516" i="2"/>
  <c r="D516" i="2"/>
  <c r="H513" i="2"/>
  <c r="G513" i="2"/>
  <c r="F513" i="2"/>
  <c r="E513" i="2"/>
  <c r="D513" i="2"/>
  <c r="I511" i="2"/>
  <c r="H511" i="2"/>
  <c r="G511" i="2"/>
  <c r="F511" i="2"/>
  <c r="E511" i="2"/>
  <c r="D511" i="2"/>
  <c r="H508" i="2"/>
  <c r="G508" i="2"/>
  <c r="F508" i="2"/>
  <c r="E508" i="2"/>
  <c r="D508" i="2"/>
  <c r="I498" i="2"/>
  <c r="H498" i="2"/>
  <c r="F498" i="2"/>
  <c r="E498" i="2"/>
  <c r="D498" i="2"/>
  <c r="H495" i="2"/>
  <c r="G495" i="2"/>
  <c r="F495" i="2"/>
  <c r="E495" i="2"/>
  <c r="D495" i="2"/>
  <c r="I493" i="2"/>
  <c r="H493" i="2"/>
  <c r="G493" i="2"/>
  <c r="F493" i="2"/>
  <c r="E493" i="2"/>
  <c r="D493" i="2"/>
  <c r="H490" i="2"/>
  <c r="G490" i="2"/>
  <c r="F490" i="2"/>
  <c r="E490" i="2"/>
  <c r="D490" i="2"/>
  <c r="I480" i="2"/>
  <c r="H480" i="2"/>
  <c r="F480" i="2"/>
  <c r="E480" i="2"/>
  <c r="D480" i="2"/>
  <c r="H477" i="2"/>
  <c r="G477" i="2"/>
  <c r="F477" i="2"/>
  <c r="E477" i="2"/>
  <c r="D477" i="2"/>
  <c r="I475" i="2"/>
  <c r="H475" i="2"/>
  <c r="G475" i="2"/>
  <c r="F475" i="2"/>
  <c r="E475" i="2"/>
  <c r="D475" i="2"/>
  <c r="H472" i="2"/>
  <c r="G472" i="2"/>
  <c r="F472" i="2"/>
  <c r="E472" i="2"/>
  <c r="D472" i="2"/>
  <c r="I462" i="2"/>
  <c r="H462" i="2"/>
  <c r="F462" i="2"/>
  <c r="E462" i="2"/>
  <c r="D462" i="2"/>
  <c r="H459" i="2"/>
  <c r="G459" i="2"/>
  <c r="F459" i="2"/>
  <c r="E459" i="2"/>
  <c r="D459" i="2"/>
  <c r="I457" i="2"/>
  <c r="H457" i="2"/>
  <c r="G457" i="2"/>
  <c r="F457" i="2"/>
  <c r="E457" i="2"/>
  <c r="D457" i="2"/>
  <c r="H454" i="2"/>
  <c r="G454" i="2"/>
  <c r="F454" i="2"/>
  <c r="E454" i="2"/>
  <c r="D454" i="2"/>
  <c r="I444" i="2"/>
  <c r="H444" i="2"/>
  <c r="F444" i="2"/>
  <c r="E444" i="2"/>
  <c r="D444" i="2"/>
  <c r="H441" i="2"/>
  <c r="G441" i="2"/>
  <c r="F441" i="2"/>
  <c r="E441" i="2"/>
  <c r="D441" i="2"/>
  <c r="I439" i="2"/>
  <c r="H439" i="2"/>
  <c r="G439" i="2"/>
  <c r="F439" i="2"/>
  <c r="E439" i="2"/>
  <c r="D439" i="2"/>
  <c r="H436" i="2"/>
  <c r="G436" i="2"/>
  <c r="F436" i="2"/>
  <c r="E436" i="2"/>
  <c r="D436" i="2"/>
  <c r="I426" i="2"/>
  <c r="H426" i="2"/>
  <c r="F426" i="2"/>
  <c r="E426" i="2"/>
  <c r="D426" i="2"/>
  <c r="H423" i="2"/>
  <c r="G423" i="2"/>
  <c r="F423" i="2"/>
  <c r="E423" i="2"/>
  <c r="D423" i="2"/>
  <c r="I421" i="2"/>
  <c r="H421" i="2"/>
  <c r="G421" i="2"/>
  <c r="F421" i="2"/>
  <c r="E421" i="2"/>
  <c r="D421" i="2"/>
  <c r="H418" i="2"/>
  <c r="G418" i="2"/>
  <c r="F418" i="2"/>
  <c r="E418" i="2"/>
  <c r="D418" i="2"/>
  <c r="I408" i="2"/>
  <c r="H408" i="2"/>
  <c r="F408" i="2"/>
  <c r="E408" i="2"/>
  <c r="D408" i="2"/>
  <c r="H405" i="2"/>
  <c r="G405" i="2"/>
  <c r="F405" i="2"/>
  <c r="E405" i="2"/>
  <c r="D405" i="2"/>
  <c r="I403" i="2"/>
  <c r="H403" i="2"/>
  <c r="G403" i="2"/>
  <c r="F403" i="2"/>
  <c r="E403" i="2"/>
  <c r="D403" i="2"/>
  <c r="H400" i="2"/>
  <c r="G400" i="2"/>
  <c r="F400" i="2"/>
  <c r="E400" i="2"/>
  <c r="D400" i="2"/>
  <c r="I390" i="2"/>
  <c r="H390" i="2"/>
  <c r="F390" i="2"/>
  <c r="E390" i="2"/>
  <c r="D390" i="2"/>
  <c r="H387" i="2"/>
  <c r="G387" i="2"/>
  <c r="F387" i="2"/>
  <c r="E387" i="2"/>
  <c r="D387" i="2"/>
  <c r="I385" i="2"/>
  <c r="H385" i="2"/>
  <c r="G385" i="2"/>
  <c r="F385" i="2"/>
  <c r="E385" i="2"/>
  <c r="D385" i="2"/>
  <c r="H382" i="2"/>
  <c r="G382" i="2"/>
  <c r="F382" i="2"/>
  <c r="E382" i="2"/>
  <c r="D382" i="2"/>
  <c r="I372" i="2"/>
  <c r="H372" i="2"/>
  <c r="F372" i="2"/>
  <c r="E372" i="2"/>
  <c r="D372" i="2"/>
  <c r="H369" i="2"/>
  <c r="G369" i="2"/>
  <c r="F369" i="2"/>
  <c r="E369" i="2"/>
  <c r="D369" i="2"/>
  <c r="I367" i="2"/>
  <c r="H367" i="2"/>
  <c r="G367" i="2"/>
  <c r="F367" i="2"/>
  <c r="E367" i="2"/>
  <c r="D367" i="2"/>
  <c r="H364" i="2"/>
  <c r="G364" i="2"/>
  <c r="F364" i="2"/>
  <c r="E364" i="2"/>
  <c r="D364" i="2"/>
  <c r="I354" i="2"/>
  <c r="H354" i="2"/>
  <c r="F354" i="2"/>
  <c r="E354" i="2"/>
  <c r="D354" i="2"/>
  <c r="H351" i="2"/>
  <c r="G351" i="2"/>
  <c r="F351" i="2"/>
  <c r="E351" i="2"/>
  <c r="D351" i="2"/>
  <c r="I349" i="2"/>
  <c r="H349" i="2"/>
  <c r="G349" i="2"/>
  <c r="F349" i="2"/>
  <c r="E349" i="2"/>
  <c r="D349" i="2"/>
  <c r="H346" i="2"/>
  <c r="G346" i="2"/>
  <c r="F346" i="2"/>
  <c r="E346" i="2"/>
  <c r="D346" i="2"/>
  <c r="I336" i="2"/>
  <c r="H336" i="2"/>
  <c r="F336" i="2"/>
  <c r="E336" i="2"/>
  <c r="D336" i="2"/>
  <c r="H333" i="2"/>
  <c r="G333" i="2"/>
  <c r="F333" i="2"/>
  <c r="E333" i="2"/>
  <c r="D333" i="2"/>
  <c r="I331" i="2"/>
  <c r="H331" i="2"/>
  <c r="G331" i="2"/>
  <c r="F331" i="2"/>
  <c r="E331" i="2"/>
  <c r="D331" i="2"/>
  <c r="H328" i="2"/>
  <c r="G328" i="2"/>
  <c r="F328" i="2"/>
  <c r="E328" i="2"/>
  <c r="D328" i="2"/>
  <c r="I318" i="2"/>
  <c r="H318" i="2"/>
  <c r="F318" i="2"/>
  <c r="E318" i="2"/>
  <c r="D318" i="2"/>
  <c r="H315" i="2"/>
  <c r="G315" i="2"/>
  <c r="F315" i="2"/>
  <c r="E315" i="2"/>
  <c r="D315" i="2"/>
  <c r="I313" i="2"/>
  <c r="H313" i="2"/>
  <c r="G313" i="2"/>
  <c r="F313" i="2"/>
  <c r="E313" i="2"/>
  <c r="D313" i="2"/>
  <c r="H310" i="2"/>
  <c r="G310" i="2"/>
  <c r="F310" i="2"/>
  <c r="E310" i="2"/>
  <c r="D310" i="2"/>
  <c r="I300" i="2"/>
  <c r="H300" i="2"/>
  <c r="F300" i="2"/>
  <c r="E300" i="2"/>
  <c r="D300" i="2"/>
  <c r="H297" i="2"/>
  <c r="G297" i="2"/>
  <c r="F297" i="2"/>
  <c r="E297" i="2"/>
  <c r="D297" i="2"/>
  <c r="I295" i="2"/>
  <c r="H295" i="2"/>
  <c r="G295" i="2"/>
  <c r="F295" i="2"/>
  <c r="E295" i="2"/>
  <c r="D295" i="2"/>
  <c r="H292" i="2"/>
  <c r="G292" i="2"/>
  <c r="F292" i="2"/>
  <c r="E292" i="2"/>
  <c r="D292" i="2"/>
  <c r="I282" i="2"/>
  <c r="H282" i="2"/>
  <c r="F282" i="2"/>
  <c r="E282" i="2"/>
  <c r="D282" i="2"/>
  <c r="H279" i="2"/>
  <c r="G279" i="2"/>
  <c r="F279" i="2"/>
  <c r="E279" i="2"/>
  <c r="D279" i="2"/>
  <c r="I277" i="2"/>
  <c r="H277" i="2"/>
  <c r="G277" i="2"/>
  <c r="F277" i="2"/>
  <c r="E277" i="2"/>
  <c r="D277" i="2"/>
  <c r="H274" i="2"/>
  <c r="G274" i="2"/>
  <c r="F274" i="2"/>
  <c r="E274" i="2"/>
  <c r="D274" i="2"/>
  <c r="I264" i="2"/>
  <c r="H264" i="2"/>
  <c r="F264" i="2"/>
  <c r="E264" i="2"/>
  <c r="D264" i="2"/>
  <c r="H261" i="2"/>
  <c r="G261" i="2"/>
  <c r="F261" i="2"/>
  <c r="E261" i="2"/>
  <c r="D261" i="2"/>
  <c r="I259" i="2"/>
  <c r="H259" i="2"/>
  <c r="G259" i="2"/>
  <c r="F259" i="2"/>
  <c r="E259" i="2"/>
  <c r="D259" i="2"/>
  <c r="H256" i="2"/>
  <c r="G256" i="2"/>
  <c r="F256" i="2"/>
  <c r="E256" i="2"/>
  <c r="D256" i="2"/>
  <c r="I246" i="2"/>
  <c r="H246" i="2"/>
  <c r="F246" i="2"/>
  <c r="E246" i="2"/>
  <c r="D246" i="2"/>
  <c r="H243" i="2"/>
  <c r="G243" i="2"/>
  <c r="F243" i="2"/>
  <c r="E243" i="2"/>
  <c r="D243" i="2"/>
  <c r="I241" i="2"/>
  <c r="H241" i="2"/>
  <c r="G241" i="2"/>
  <c r="F241" i="2"/>
  <c r="E241" i="2"/>
  <c r="D241" i="2"/>
  <c r="H238" i="2"/>
  <c r="G238" i="2"/>
  <c r="F238" i="2"/>
  <c r="E238" i="2"/>
  <c r="D238" i="2"/>
  <c r="I228" i="2"/>
  <c r="H228" i="2"/>
  <c r="F228" i="2"/>
  <c r="E228" i="2"/>
  <c r="D228" i="2"/>
  <c r="H225" i="2"/>
  <c r="G225" i="2"/>
  <c r="F225" i="2"/>
  <c r="E225" i="2"/>
  <c r="D225" i="2"/>
  <c r="I223" i="2"/>
  <c r="H223" i="2"/>
  <c r="G223" i="2"/>
  <c r="F223" i="2"/>
  <c r="E223" i="2"/>
  <c r="D223" i="2"/>
  <c r="H220" i="2"/>
  <c r="G220" i="2"/>
  <c r="F220" i="2"/>
  <c r="E220" i="2"/>
  <c r="D220" i="2"/>
  <c r="I210" i="2"/>
  <c r="H210" i="2"/>
  <c r="F210" i="2"/>
  <c r="E210" i="2"/>
  <c r="D210" i="2"/>
  <c r="H207" i="2"/>
  <c r="G207" i="2"/>
  <c r="F207" i="2"/>
  <c r="E207" i="2"/>
  <c r="D207" i="2"/>
  <c r="I205" i="2"/>
  <c r="H205" i="2"/>
  <c r="G205" i="2"/>
  <c r="F205" i="2"/>
  <c r="E205" i="2"/>
  <c r="D205" i="2"/>
  <c r="H202" i="2"/>
  <c r="G202" i="2"/>
  <c r="F202" i="2"/>
  <c r="E202" i="2"/>
  <c r="D202" i="2"/>
  <c r="I192" i="2"/>
  <c r="H192" i="2"/>
  <c r="F192" i="2"/>
  <c r="E192" i="2"/>
  <c r="D192" i="2"/>
  <c r="H189" i="2"/>
  <c r="G189" i="2"/>
  <c r="F189" i="2"/>
  <c r="E189" i="2"/>
  <c r="D189" i="2"/>
  <c r="I187" i="2"/>
  <c r="H187" i="2"/>
  <c r="G187" i="2"/>
  <c r="F187" i="2"/>
  <c r="E187" i="2"/>
  <c r="D187" i="2"/>
  <c r="H184" i="2"/>
  <c r="G184" i="2"/>
  <c r="F184" i="2"/>
  <c r="E184" i="2"/>
  <c r="D184" i="2"/>
  <c r="I174" i="2"/>
  <c r="H174" i="2"/>
  <c r="F174" i="2"/>
  <c r="E174" i="2"/>
  <c r="D174" i="2"/>
  <c r="H171" i="2"/>
  <c r="G171" i="2"/>
  <c r="F171" i="2"/>
  <c r="E171" i="2"/>
  <c r="D171" i="2"/>
  <c r="I169" i="2"/>
  <c r="H169" i="2"/>
  <c r="G169" i="2"/>
  <c r="F169" i="2"/>
  <c r="E169" i="2"/>
  <c r="D169" i="2"/>
  <c r="H166" i="2"/>
  <c r="G166" i="2"/>
  <c r="F166" i="2"/>
  <c r="E166" i="2"/>
  <c r="D166" i="2"/>
  <c r="C526" i="2"/>
  <c r="C508" i="2"/>
  <c r="C490" i="2"/>
  <c r="I538" i="2"/>
  <c r="G538" i="2"/>
  <c r="C537" i="2"/>
  <c r="C534" i="2"/>
  <c r="C531" i="2"/>
  <c r="C528" i="2"/>
  <c r="I520" i="2"/>
  <c r="G520" i="2"/>
  <c r="C519" i="2"/>
  <c r="C516" i="2"/>
  <c r="C513" i="2"/>
  <c r="C510" i="2"/>
  <c r="I502" i="2"/>
  <c r="G502" i="2"/>
  <c r="C501" i="2"/>
  <c r="C498" i="2"/>
  <c r="C495" i="2"/>
  <c r="C492" i="2"/>
  <c r="C472" i="2"/>
  <c r="C454" i="2"/>
  <c r="C436" i="2"/>
  <c r="I484" i="2"/>
  <c r="G484" i="2"/>
  <c r="C483" i="2"/>
  <c r="C480" i="2"/>
  <c r="C477" i="2"/>
  <c r="C474" i="2"/>
  <c r="I466" i="2"/>
  <c r="G466" i="2"/>
  <c r="C465" i="2"/>
  <c r="C462" i="2"/>
  <c r="C459" i="2"/>
  <c r="C456" i="2"/>
  <c r="I448" i="2"/>
  <c r="G448" i="2"/>
  <c r="C447" i="2"/>
  <c r="C444" i="2"/>
  <c r="C441" i="2"/>
  <c r="C438" i="2"/>
  <c r="C418" i="2"/>
  <c r="C400" i="2"/>
  <c r="C382" i="2"/>
  <c r="I430" i="2"/>
  <c r="G430" i="2"/>
  <c r="C429" i="2"/>
  <c r="C426" i="2"/>
  <c r="C423" i="2"/>
  <c r="C420" i="2"/>
  <c r="I412" i="2"/>
  <c r="G412" i="2"/>
  <c r="C411" i="2"/>
  <c r="C408" i="2"/>
  <c r="C405" i="2"/>
  <c r="C402" i="2"/>
  <c r="I394" i="2"/>
  <c r="G394" i="2"/>
  <c r="C393" i="2"/>
  <c r="C390" i="2"/>
  <c r="C387" i="2"/>
  <c r="C384" i="2"/>
  <c r="C364" i="2"/>
  <c r="C346" i="2"/>
  <c r="C328" i="2"/>
  <c r="I376" i="2"/>
  <c r="G376" i="2"/>
  <c r="C375" i="2"/>
  <c r="C372" i="2"/>
  <c r="C369" i="2"/>
  <c r="C366" i="2"/>
  <c r="I358" i="2"/>
  <c r="G358" i="2"/>
  <c r="C357" i="2"/>
  <c r="C354" i="2"/>
  <c r="C351" i="2"/>
  <c r="C348" i="2"/>
  <c r="I340" i="2"/>
  <c r="G340" i="2"/>
  <c r="C339" i="2"/>
  <c r="C336" i="2"/>
  <c r="C333" i="2"/>
  <c r="C330" i="2"/>
  <c r="C310" i="2"/>
  <c r="I322" i="2"/>
  <c r="G322" i="2"/>
  <c r="C321" i="2"/>
  <c r="C318" i="2"/>
  <c r="C315" i="2"/>
  <c r="C312" i="2"/>
  <c r="C292" i="2"/>
  <c r="C274" i="2"/>
  <c r="I304" i="2"/>
  <c r="G304" i="2"/>
  <c r="C303" i="2"/>
  <c r="C300" i="2"/>
  <c r="C297" i="2"/>
  <c r="C294" i="2"/>
  <c r="I286" i="2"/>
  <c r="G286" i="2"/>
  <c r="C285" i="2"/>
  <c r="C282" i="2"/>
  <c r="C279" i="2"/>
  <c r="C276" i="2"/>
  <c r="C256" i="2"/>
  <c r="C238" i="2"/>
  <c r="C220" i="2"/>
  <c r="I268" i="2"/>
  <c r="G268" i="2"/>
  <c r="C267" i="2"/>
  <c r="C264" i="2"/>
  <c r="C261" i="2"/>
  <c r="C258" i="2"/>
  <c r="I250" i="2"/>
  <c r="G250" i="2"/>
  <c r="C249" i="2"/>
  <c r="C246" i="2"/>
  <c r="C243" i="2"/>
  <c r="C240" i="2"/>
  <c r="I232" i="2"/>
  <c r="G232" i="2"/>
  <c r="C231" i="2"/>
  <c r="C228" i="2"/>
  <c r="C225" i="2"/>
  <c r="C222" i="2"/>
  <c r="C202" i="2"/>
  <c r="C184" i="2"/>
  <c r="C166" i="2"/>
  <c r="I214" i="2"/>
  <c r="G214" i="2"/>
  <c r="C213" i="2"/>
  <c r="C210" i="2"/>
  <c r="C207" i="2"/>
  <c r="C204" i="2"/>
  <c r="I196" i="2"/>
  <c r="G196" i="2"/>
  <c r="C195" i="2"/>
  <c r="C192" i="2"/>
  <c r="C189" i="2"/>
  <c r="C186" i="2"/>
  <c r="I178" i="2"/>
  <c r="G178" i="2"/>
  <c r="C177" i="2"/>
  <c r="C174" i="2"/>
  <c r="C171" i="2"/>
  <c r="C168" i="2"/>
  <c r="I156" i="2"/>
  <c r="H156" i="2"/>
  <c r="F156" i="2"/>
  <c r="E156" i="2"/>
  <c r="D156" i="2"/>
  <c r="H153" i="2"/>
  <c r="G153" i="2"/>
  <c r="F153" i="2"/>
  <c r="E153" i="2"/>
  <c r="D153" i="2"/>
  <c r="I151" i="2"/>
  <c r="H151" i="2"/>
  <c r="G151" i="2"/>
  <c r="F151" i="2"/>
  <c r="E151" i="2"/>
  <c r="D151" i="2"/>
  <c r="H148" i="2"/>
  <c r="G148" i="2"/>
  <c r="F148" i="2"/>
  <c r="E148" i="2"/>
  <c r="D148" i="2"/>
  <c r="C148" i="2"/>
  <c r="I138" i="2"/>
  <c r="H138" i="2"/>
  <c r="F138" i="2"/>
  <c r="E138" i="2"/>
  <c r="D138" i="2"/>
  <c r="H135" i="2"/>
  <c r="G135" i="2"/>
  <c r="F135" i="2"/>
  <c r="E135" i="2"/>
  <c r="D135" i="2"/>
  <c r="I133" i="2"/>
  <c r="H133" i="2"/>
  <c r="G133" i="2"/>
  <c r="F133" i="2"/>
  <c r="E133" i="2"/>
  <c r="D133" i="2"/>
  <c r="H130" i="2"/>
  <c r="G130" i="2"/>
  <c r="F130" i="2"/>
  <c r="E130" i="2"/>
  <c r="D130" i="2"/>
  <c r="C130" i="2"/>
  <c r="I160" i="2"/>
  <c r="G160" i="2"/>
  <c r="C159" i="2"/>
  <c r="C156" i="2"/>
  <c r="C153" i="2"/>
  <c r="C150" i="2"/>
  <c r="I142" i="2"/>
  <c r="G142" i="2"/>
  <c r="C141" i="2"/>
  <c r="C138" i="2"/>
  <c r="C135" i="2"/>
  <c r="C132" i="2"/>
  <c r="I120" i="2"/>
  <c r="H120" i="2"/>
  <c r="F120" i="2"/>
  <c r="E120" i="2"/>
  <c r="D120" i="2"/>
  <c r="H117" i="2"/>
  <c r="G117" i="2"/>
  <c r="F117" i="2"/>
  <c r="E117" i="2"/>
  <c r="D117" i="2"/>
  <c r="I115" i="2"/>
  <c r="H115" i="2"/>
  <c r="G115" i="2"/>
  <c r="F115" i="2"/>
  <c r="E115" i="2"/>
  <c r="D115" i="2"/>
  <c r="H112" i="2"/>
  <c r="G112" i="2"/>
  <c r="F112" i="2"/>
  <c r="E112" i="2"/>
  <c r="D112" i="2"/>
  <c r="C112" i="2"/>
  <c r="I124" i="2"/>
  <c r="G124" i="2"/>
  <c r="C123" i="2"/>
  <c r="C120" i="2"/>
  <c r="C117" i="2"/>
  <c r="C114" i="2"/>
  <c r="I102" i="2" l="1"/>
  <c r="H102" i="2"/>
  <c r="F102" i="2"/>
  <c r="E102" i="2"/>
  <c r="D102" i="2"/>
  <c r="H99" i="2"/>
  <c r="G99" i="2"/>
  <c r="F99" i="2"/>
  <c r="E99" i="2"/>
  <c r="D99" i="2"/>
  <c r="I97" i="2"/>
  <c r="H97" i="2"/>
  <c r="G97" i="2"/>
  <c r="F97" i="2"/>
  <c r="E97" i="2"/>
  <c r="D97" i="2"/>
  <c r="H94" i="2"/>
  <c r="G94" i="2"/>
  <c r="F94" i="2"/>
  <c r="E94" i="2"/>
  <c r="D94" i="2"/>
  <c r="C94" i="2"/>
  <c r="I106" i="2"/>
  <c r="G106" i="2"/>
  <c r="C105" i="2"/>
  <c r="C102" i="2"/>
  <c r="C99" i="2"/>
  <c r="C96" i="2"/>
  <c r="I84" i="2"/>
  <c r="H84" i="2"/>
  <c r="F84" i="2"/>
  <c r="E84" i="2"/>
  <c r="D84" i="2"/>
  <c r="H81" i="2"/>
  <c r="G81" i="2"/>
  <c r="F81" i="2"/>
  <c r="E81" i="2"/>
  <c r="D81" i="2"/>
  <c r="I79" i="2"/>
  <c r="H79" i="2"/>
  <c r="G79" i="2"/>
  <c r="F79" i="2"/>
  <c r="E79" i="2"/>
  <c r="D79" i="2"/>
  <c r="H76" i="2"/>
  <c r="G76" i="2"/>
  <c r="F76" i="2"/>
  <c r="E76" i="2"/>
  <c r="D76" i="2"/>
  <c r="C76" i="2"/>
  <c r="I88" i="2"/>
  <c r="G88" i="2"/>
  <c r="C87" i="2"/>
  <c r="C84" i="2"/>
  <c r="C81" i="2"/>
  <c r="C78" i="2"/>
  <c r="I66" i="2"/>
  <c r="H66" i="2"/>
  <c r="F66" i="2"/>
  <c r="E66" i="2"/>
  <c r="D66" i="2"/>
  <c r="H63" i="2"/>
  <c r="G63" i="2"/>
  <c r="F63" i="2"/>
  <c r="E63" i="2"/>
  <c r="D63" i="2"/>
  <c r="I61" i="2"/>
  <c r="H61" i="2"/>
  <c r="G61" i="2"/>
  <c r="F61" i="2"/>
  <c r="E61" i="2"/>
  <c r="D61" i="2"/>
  <c r="H58" i="2"/>
  <c r="G58" i="2"/>
  <c r="F58" i="2"/>
  <c r="E58" i="2"/>
  <c r="D58" i="2"/>
  <c r="C58" i="2"/>
  <c r="I70" i="2"/>
  <c r="G70" i="2"/>
  <c r="C69" i="2"/>
  <c r="C66" i="2"/>
  <c r="C63" i="2"/>
  <c r="C60" i="2"/>
  <c r="I48" i="2"/>
  <c r="H48" i="2"/>
  <c r="F48" i="2"/>
  <c r="E48" i="2"/>
  <c r="D48" i="2"/>
  <c r="H45" i="2"/>
  <c r="G45" i="2"/>
  <c r="F45" i="2"/>
  <c r="E45" i="2"/>
  <c r="D45" i="2"/>
  <c r="I43" i="2"/>
  <c r="H43" i="2"/>
  <c r="G43" i="2"/>
  <c r="F43" i="2"/>
  <c r="E43" i="2"/>
  <c r="D43" i="2"/>
  <c r="H40" i="2"/>
  <c r="G40" i="2"/>
  <c r="F40" i="2"/>
  <c r="E40" i="2"/>
  <c r="D40" i="2"/>
  <c r="C40" i="2"/>
  <c r="I52" i="2"/>
  <c r="G52" i="2"/>
  <c r="C51" i="2"/>
  <c r="C48" i="2"/>
  <c r="C45" i="2"/>
  <c r="C42" i="2"/>
  <c r="I30" i="2"/>
  <c r="H30" i="2"/>
  <c r="F30" i="2"/>
  <c r="E30" i="2"/>
  <c r="D30" i="2"/>
  <c r="H27" i="2"/>
  <c r="G27" i="2"/>
  <c r="F27" i="2"/>
  <c r="E27" i="2"/>
  <c r="D27" i="2"/>
  <c r="I25" i="2"/>
  <c r="H25" i="2"/>
  <c r="G25" i="2"/>
  <c r="F25" i="2"/>
  <c r="E25" i="2"/>
  <c r="D25" i="2"/>
  <c r="H22" i="2"/>
  <c r="G22" i="2"/>
  <c r="F22" i="2"/>
  <c r="E22" i="2"/>
  <c r="D22" i="2"/>
  <c r="C22" i="2"/>
  <c r="I34" i="2"/>
  <c r="G34" i="2"/>
  <c r="C33" i="2"/>
  <c r="C30" i="2"/>
  <c r="C27" i="2"/>
  <c r="C24" i="2"/>
  <c r="E12" i="2" l="1"/>
  <c r="F12" i="2"/>
  <c r="H12" i="2"/>
  <c r="I12" i="2"/>
  <c r="D12" i="2"/>
  <c r="E9" i="2"/>
  <c r="F9" i="2"/>
  <c r="G9" i="2"/>
  <c r="H9" i="2"/>
  <c r="D9" i="2"/>
  <c r="E7" i="2"/>
  <c r="F7" i="2"/>
  <c r="G7" i="2"/>
  <c r="H7" i="2"/>
  <c r="I7" i="2"/>
  <c r="D7" i="2"/>
  <c r="E4" i="2"/>
  <c r="F4" i="2"/>
  <c r="G4" i="2"/>
  <c r="H4" i="2"/>
  <c r="D4" i="2"/>
  <c r="C12" i="2" l="1"/>
  <c r="C9" i="2"/>
  <c r="I16" i="2"/>
  <c r="C15" i="2"/>
  <c r="C6" i="2"/>
  <c r="C4" i="2"/>
  <c r="G16" i="2"/>
  <c r="D36" i="1" l="1"/>
  <c r="U40" i="1" l="1"/>
  <c r="T40" i="1"/>
  <c r="S40" i="1"/>
  <c r="F37" i="1" l="1"/>
  <c r="G37" i="1"/>
  <c r="H37" i="1"/>
  <c r="I37" i="1"/>
  <c r="J37" i="1"/>
  <c r="L37" i="1"/>
  <c r="M37" i="1"/>
  <c r="N37" i="1"/>
  <c r="O37" i="1"/>
  <c r="P37" i="1"/>
  <c r="Q37" i="1"/>
  <c r="R37" i="1"/>
  <c r="S37" i="1"/>
  <c r="T37" i="1"/>
  <c r="U37" i="1"/>
  <c r="V37" i="1"/>
  <c r="X37" i="1"/>
  <c r="Y37" i="1"/>
  <c r="Z37" i="1"/>
  <c r="AB37" i="1"/>
  <c r="AC37" i="1"/>
  <c r="K8" i="1" l="1"/>
  <c r="K9" i="1"/>
  <c r="I40" i="2" s="1"/>
  <c r="K10" i="1"/>
  <c r="I58" i="2" s="1"/>
  <c r="K11" i="1"/>
  <c r="I76" i="2" s="1"/>
  <c r="K12" i="1"/>
  <c r="I94" i="2" s="1"/>
  <c r="K13" i="1"/>
  <c r="I112" i="2" s="1"/>
  <c r="K14" i="1"/>
  <c r="I130" i="2" s="1"/>
  <c r="K15" i="1"/>
  <c r="I148" i="2" s="1"/>
  <c r="K16" i="1"/>
  <c r="I166" i="2" s="1"/>
  <c r="K17" i="1"/>
  <c r="I184" i="2" s="1"/>
  <c r="K18" i="1"/>
  <c r="I202" i="2" s="1"/>
  <c r="K19" i="1"/>
  <c r="I220" i="2" s="1"/>
  <c r="K20" i="1"/>
  <c r="I238" i="2" s="1"/>
  <c r="K21" i="1"/>
  <c r="I256" i="2" s="1"/>
  <c r="K22" i="1"/>
  <c r="I274" i="2" s="1"/>
  <c r="K23" i="1"/>
  <c r="I292" i="2" s="1"/>
  <c r="K24" i="1"/>
  <c r="I310" i="2" s="1"/>
  <c r="K25" i="1"/>
  <c r="I328" i="2" s="1"/>
  <c r="K26" i="1"/>
  <c r="I346" i="2" s="1"/>
  <c r="K27" i="1"/>
  <c r="I364" i="2" s="1"/>
  <c r="K28" i="1"/>
  <c r="I382" i="2" s="1"/>
  <c r="K29" i="1"/>
  <c r="I400" i="2" s="1"/>
  <c r="K30" i="1"/>
  <c r="I418" i="2" s="1"/>
  <c r="K31" i="1"/>
  <c r="I436" i="2" s="1"/>
  <c r="K32" i="1"/>
  <c r="I454" i="2" s="1"/>
  <c r="K33" i="1"/>
  <c r="I472" i="2" s="1"/>
  <c r="K34" i="1"/>
  <c r="I490" i="2" s="1"/>
  <c r="K35" i="1"/>
  <c r="I508" i="2" s="1"/>
  <c r="K36" i="1"/>
  <c r="W8" i="1"/>
  <c r="I27" i="2" s="1"/>
  <c r="W9" i="1"/>
  <c r="I45" i="2" s="1"/>
  <c r="W10" i="1"/>
  <c r="I63" i="2" s="1"/>
  <c r="W11" i="1"/>
  <c r="I81" i="2" s="1"/>
  <c r="W12" i="1"/>
  <c r="I99" i="2" s="1"/>
  <c r="W13" i="1"/>
  <c r="I117" i="2" s="1"/>
  <c r="W14" i="1"/>
  <c r="I135" i="2" s="1"/>
  <c r="W15" i="1"/>
  <c r="I153" i="2" s="1"/>
  <c r="W16" i="1"/>
  <c r="I171" i="2" s="1"/>
  <c r="W17" i="1"/>
  <c r="I189" i="2" s="1"/>
  <c r="W18" i="1"/>
  <c r="I207" i="2" s="1"/>
  <c r="W19" i="1"/>
  <c r="I225" i="2" s="1"/>
  <c r="W20" i="1"/>
  <c r="I243" i="2" s="1"/>
  <c r="W21" i="1"/>
  <c r="I261" i="2" s="1"/>
  <c r="W22" i="1"/>
  <c r="I279" i="2" s="1"/>
  <c r="W23" i="1"/>
  <c r="I297" i="2" s="1"/>
  <c r="W24" i="1"/>
  <c r="I315" i="2" s="1"/>
  <c r="W25" i="1"/>
  <c r="I333" i="2" s="1"/>
  <c r="W26" i="1"/>
  <c r="I351" i="2" s="1"/>
  <c r="W27" i="1"/>
  <c r="I369" i="2" s="1"/>
  <c r="W28" i="1"/>
  <c r="I387" i="2" s="1"/>
  <c r="W29" i="1"/>
  <c r="I405" i="2" s="1"/>
  <c r="W30" i="1"/>
  <c r="I423" i="2" s="1"/>
  <c r="W31" i="1"/>
  <c r="I441" i="2" s="1"/>
  <c r="W32" i="1"/>
  <c r="I459" i="2" s="1"/>
  <c r="W33" i="1"/>
  <c r="I477" i="2" s="1"/>
  <c r="W34" i="1"/>
  <c r="I495" i="2" s="1"/>
  <c r="W35" i="1"/>
  <c r="I513" i="2" s="1"/>
  <c r="W36" i="1"/>
  <c r="AA8" i="1"/>
  <c r="G30" i="2" s="1"/>
  <c r="AA9" i="1"/>
  <c r="G48" i="2" s="1"/>
  <c r="AA10" i="1"/>
  <c r="G66" i="2" s="1"/>
  <c r="AA11" i="1"/>
  <c r="G84" i="2" s="1"/>
  <c r="AA12" i="1"/>
  <c r="G102" i="2" s="1"/>
  <c r="AA13" i="1"/>
  <c r="G120" i="2" s="1"/>
  <c r="AA14" i="1"/>
  <c r="G138" i="2" s="1"/>
  <c r="AA15" i="1"/>
  <c r="G156" i="2" s="1"/>
  <c r="AA16" i="1"/>
  <c r="G174" i="2" s="1"/>
  <c r="AA17" i="1"/>
  <c r="G192" i="2" s="1"/>
  <c r="AA18" i="1"/>
  <c r="G210" i="2" s="1"/>
  <c r="AA19" i="1"/>
  <c r="G228" i="2" s="1"/>
  <c r="AA20" i="1"/>
  <c r="G246" i="2" s="1"/>
  <c r="AA21" i="1"/>
  <c r="G264" i="2" s="1"/>
  <c r="AA22" i="1"/>
  <c r="G282" i="2" s="1"/>
  <c r="AA23" i="1"/>
  <c r="G300" i="2" s="1"/>
  <c r="AA24" i="1"/>
  <c r="G318" i="2" s="1"/>
  <c r="AA25" i="1"/>
  <c r="G336" i="2" s="1"/>
  <c r="AA26" i="1"/>
  <c r="G354" i="2" s="1"/>
  <c r="AA27" i="1"/>
  <c r="G372" i="2" s="1"/>
  <c r="AA28" i="1"/>
  <c r="G390" i="2" s="1"/>
  <c r="AA29" i="1"/>
  <c r="G408" i="2" s="1"/>
  <c r="AA30" i="1"/>
  <c r="G426" i="2" s="1"/>
  <c r="AA31" i="1"/>
  <c r="G444" i="2" s="1"/>
  <c r="AA32" i="1"/>
  <c r="G462" i="2" s="1"/>
  <c r="AA33" i="1"/>
  <c r="G480" i="2" s="1"/>
  <c r="AA34" i="1"/>
  <c r="G498" i="2" s="1"/>
  <c r="AA35" i="1"/>
  <c r="G516" i="2" s="1"/>
  <c r="AA36" i="1"/>
  <c r="W7" i="1"/>
  <c r="K7" i="1"/>
  <c r="E6" i="1"/>
  <c r="AA7" i="1"/>
  <c r="G12" i="2" s="1"/>
  <c r="I4" i="2" l="1"/>
  <c r="I22" i="2"/>
  <c r="W37" i="1"/>
  <c r="I9" i="2"/>
  <c r="AA37" i="1"/>
  <c r="E34" i="1"/>
  <c r="E30" i="1"/>
  <c r="E26" i="1"/>
  <c r="H357" i="2" s="1"/>
  <c r="E22" i="1"/>
  <c r="E18" i="1"/>
  <c r="E14" i="1"/>
  <c r="E10" i="1"/>
  <c r="H69" i="2" s="1"/>
  <c r="E33" i="1"/>
  <c r="E29" i="1"/>
  <c r="E25" i="1"/>
  <c r="E21" i="1"/>
  <c r="H267" i="2" s="1"/>
  <c r="E17" i="1"/>
  <c r="E13" i="1"/>
  <c r="E9" i="1"/>
  <c r="E36" i="1"/>
  <c r="AD36" i="1" s="1"/>
  <c r="E32" i="1"/>
  <c r="E28" i="1"/>
  <c r="E24" i="1"/>
  <c r="E20" i="1"/>
  <c r="H249" i="2" s="1"/>
  <c r="E16" i="1"/>
  <c r="E12" i="1"/>
  <c r="AD12" i="1" s="1"/>
  <c r="E35" i="1"/>
  <c r="E31" i="1"/>
  <c r="H447" i="2" s="1"/>
  <c r="E27" i="1"/>
  <c r="H375" i="2" s="1"/>
  <c r="E23" i="1"/>
  <c r="H303" i="2" s="1"/>
  <c r="E19" i="1"/>
  <c r="E15" i="1"/>
  <c r="H159" i="2" s="1"/>
  <c r="E11" i="1"/>
  <c r="H87" i="2" s="1"/>
  <c r="AD18" i="1"/>
  <c r="K37" i="1"/>
  <c r="E7" i="1"/>
  <c r="E8" i="1"/>
  <c r="D8" i="1" l="1"/>
  <c r="H34" i="2" s="1"/>
  <c r="H33" i="2"/>
  <c r="D19" i="1"/>
  <c r="H232" i="2" s="1"/>
  <c r="H231" i="2"/>
  <c r="D9" i="1"/>
  <c r="H52" i="2" s="1"/>
  <c r="H51" i="2"/>
  <c r="D25" i="1"/>
  <c r="H340" i="2" s="1"/>
  <c r="H339" i="2"/>
  <c r="D14" i="1"/>
  <c r="H142" i="2" s="1"/>
  <c r="H141" i="2"/>
  <c r="D30" i="1"/>
  <c r="H430" i="2" s="1"/>
  <c r="H429" i="2"/>
  <c r="D7" i="1"/>
  <c r="H16" i="2" s="1"/>
  <c r="H15" i="2"/>
  <c r="AD19" i="1"/>
  <c r="D12" i="1"/>
  <c r="H106" i="2" s="1"/>
  <c r="H105" i="2"/>
  <c r="D28" i="1"/>
  <c r="H394" i="2" s="1"/>
  <c r="H393" i="2"/>
  <c r="D13" i="1"/>
  <c r="H124" i="2" s="1"/>
  <c r="H123" i="2"/>
  <c r="D29" i="1"/>
  <c r="H412" i="2" s="1"/>
  <c r="H411" i="2"/>
  <c r="D18" i="1"/>
  <c r="H214" i="2" s="1"/>
  <c r="H213" i="2"/>
  <c r="D34" i="1"/>
  <c r="H502" i="2" s="1"/>
  <c r="H501" i="2"/>
  <c r="AD8" i="1"/>
  <c r="D16" i="1"/>
  <c r="H178" i="2" s="1"/>
  <c r="H177" i="2"/>
  <c r="D32" i="1"/>
  <c r="H466" i="2" s="1"/>
  <c r="H465" i="2"/>
  <c r="D17" i="1"/>
  <c r="H196" i="2" s="1"/>
  <c r="H195" i="2"/>
  <c r="D33" i="1"/>
  <c r="H484" i="2" s="1"/>
  <c r="H483" i="2"/>
  <c r="D22" i="1"/>
  <c r="H286" i="2" s="1"/>
  <c r="H285" i="2"/>
  <c r="D24" i="1"/>
  <c r="H322" i="2" s="1"/>
  <c r="H321" i="2"/>
  <c r="AD7" i="1"/>
  <c r="D35" i="1"/>
  <c r="H520" i="2" s="1"/>
  <c r="H519" i="2"/>
  <c r="AD34" i="1"/>
  <c r="AD33" i="1"/>
  <c r="AD35" i="1"/>
  <c r="AD32" i="1"/>
  <c r="AD31" i="1"/>
  <c r="D31" i="1"/>
  <c r="H448" i="2" s="1"/>
  <c r="AD30" i="1"/>
  <c r="AD29" i="1"/>
  <c r="AD28" i="1"/>
  <c r="AD27" i="1"/>
  <c r="D27" i="1"/>
  <c r="H376" i="2" s="1"/>
  <c r="AD25" i="1"/>
  <c r="AD24" i="1"/>
  <c r="AD16" i="1"/>
  <c r="AD17" i="1"/>
  <c r="AD26" i="1"/>
  <c r="D26" i="1"/>
  <c r="H358" i="2" s="1"/>
  <c r="AD23" i="1"/>
  <c r="D23" i="1"/>
  <c r="H304" i="2" s="1"/>
  <c r="AD22" i="1"/>
  <c r="AD21" i="1"/>
  <c r="D21" i="1"/>
  <c r="H268" i="2" s="1"/>
  <c r="AD20" i="1"/>
  <c r="D20" i="1"/>
  <c r="H250" i="2" s="1"/>
  <c r="AD15" i="1"/>
  <c r="D15" i="1"/>
  <c r="H160" i="2" s="1"/>
  <c r="AD14" i="1"/>
  <c r="AD13" i="1"/>
  <c r="AD11" i="1"/>
  <c r="D11" i="1"/>
  <c r="H88" i="2" s="1"/>
  <c r="AD9" i="1"/>
  <c r="AD10" i="1"/>
  <c r="D10" i="1"/>
  <c r="H70" i="2" s="1"/>
  <c r="E37" i="1"/>
  <c r="O40" i="1" l="1"/>
  <c r="Q40" i="1"/>
  <c r="L40" i="1"/>
  <c r="I40" i="1"/>
  <c r="N40" i="1"/>
  <c r="K40" i="1"/>
  <c r="P40" i="1"/>
  <c r="M40" i="1"/>
  <c r="J40" i="1"/>
  <c r="R40" i="1"/>
  <c r="V40" i="1" l="1"/>
  <c r="O41" i="1" s="1"/>
  <c r="K41" i="1" l="1"/>
  <c r="I41" i="1"/>
  <c r="J41" i="1"/>
  <c r="V41" i="1"/>
  <c r="M41" i="1"/>
  <c r="N41" i="1"/>
  <c r="L41" i="1"/>
  <c r="Q41" i="1"/>
  <c r="R41" i="1"/>
  <c r="P41" i="1"/>
</calcChain>
</file>

<file path=xl/sharedStrings.xml><?xml version="1.0" encoding="utf-8"?>
<sst xmlns="http://schemas.openxmlformats.org/spreadsheetml/2006/main" count="1137" uniqueCount="120">
  <si>
    <t>Instructor:</t>
  </si>
  <si>
    <t>LG</t>
  </si>
  <si>
    <t>FG</t>
  </si>
  <si>
    <t>GP</t>
  </si>
  <si>
    <t>Part</t>
  </si>
  <si>
    <t>FE</t>
  </si>
  <si>
    <t>Student Name</t>
  </si>
  <si>
    <t>average</t>
  </si>
  <si>
    <t>COMP1</t>
  </si>
  <si>
    <t>COMP2</t>
  </si>
  <si>
    <t>OLEx1</t>
  </si>
  <si>
    <t>OLEx2</t>
  </si>
  <si>
    <t>OLEx3</t>
  </si>
  <si>
    <t>OLEx4</t>
  </si>
  <si>
    <t>OLEx5</t>
  </si>
  <si>
    <t>OLEx6</t>
  </si>
  <si>
    <t>OLEx7</t>
  </si>
  <si>
    <t>OLEx8</t>
  </si>
  <si>
    <t>OLEx9</t>
  </si>
  <si>
    <t>OLEx10</t>
  </si>
  <si>
    <t>OLEx11</t>
  </si>
  <si>
    <t>ITAL1003</t>
  </si>
  <si>
    <t>Semester:</t>
  </si>
  <si>
    <t>Call#</t>
  </si>
  <si>
    <t>Class:</t>
  </si>
  <si>
    <t>Period:</t>
  </si>
  <si>
    <t>Course:</t>
  </si>
  <si>
    <t>Section:</t>
  </si>
  <si>
    <t>T1</t>
  </si>
  <si>
    <t>T2</t>
  </si>
  <si>
    <t>T3</t>
  </si>
  <si>
    <t>T4</t>
  </si>
  <si>
    <t>T5</t>
  </si>
  <si>
    <t>A</t>
  </si>
  <si>
    <t>B</t>
  </si>
  <si>
    <t>C</t>
  </si>
  <si>
    <t>D</t>
  </si>
  <si>
    <t>F</t>
  </si>
  <si>
    <t>WP</t>
  </si>
  <si>
    <t>WF</t>
  </si>
  <si>
    <t>I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</si>
  <si>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</si>
  <si>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</si>
  <si>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</si>
  <si>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</si>
  <si>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</si>
  <si>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</si>
  <si>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</si>
  <si>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</si>
  <si>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</si>
  <si>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</si>
  <si>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</si>
  <si>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</si>
  <si>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</si>
  <si>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</si>
  <si>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</si>
  <si>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</si>
  <si>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</si>
  <si>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</si>
  <si>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</si>
  <si>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</si>
  <si>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</si>
  <si>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</si>
  <si>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</si>
  <si>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</si>
  <si>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</si>
  <si>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</si>
  <si>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</si>
  <si>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</si>
  <si>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</si>
  <si>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</si>
  <si>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grade distribution</t>
  </si>
  <si>
    <t>A-</t>
  </si>
  <si>
    <t>B+</t>
  </si>
  <si>
    <t>B-</t>
  </si>
  <si>
    <t>C+</t>
  </si>
  <si>
    <t>C-</t>
  </si>
  <si>
    <t>TOT</t>
  </si>
  <si>
    <t>number</t>
  </si>
  <si>
    <t>percentage</t>
  </si>
  <si>
    <t>semeYYY</t>
  </si>
  <si>
    <t>Name Name</t>
  </si>
  <si>
    <t>##-###</t>
  </si>
  <si>
    <t>WP/WF/I</t>
  </si>
  <si>
    <t>course</t>
  </si>
  <si>
    <t>GP (6%)</t>
  </si>
  <si>
    <t>FE (15%)</t>
  </si>
  <si>
    <t>your grade</t>
  </si>
  <si>
    <t>call #</t>
  </si>
  <si>
    <t>instructor</t>
  </si>
  <si>
    <t>Attendance</t>
  </si>
  <si>
    <t xml:space="preserve">as of </t>
  </si>
  <si>
    <t>Attended</t>
  </si>
  <si>
    <t>Missed</t>
  </si>
  <si>
    <t>Excused</t>
  </si>
  <si>
    <t>your instructor</t>
  </si>
  <si>
    <t>T1 (10%)</t>
  </si>
  <si>
    <t>T2 (10%)</t>
  </si>
  <si>
    <t>T3 (10%)</t>
  </si>
  <si>
    <t xml:space="preserve"> T4 (10%)</t>
  </si>
  <si>
    <t>T5 (0%)</t>
  </si>
  <si>
    <t>OLEx1 (1.5%)</t>
  </si>
  <si>
    <t>OLEx2  (1.5%)</t>
  </si>
  <si>
    <t>OLEx3  (1.5%)</t>
  </si>
  <si>
    <t>OLEx4  (1.5%)</t>
  </si>
  <si>
    <t>OLEx5  (1.5%)</t>
  </si>
  <si>
    <t>OLEx6  (1.5%)</t>
  </si>
  <si>
    <t>OLEx7 (1.5%)</t>
  </si>
  <si>
    <t>OLEx8 (1.5%)</t>
  </si>
  <si>
    <t>OLEx9 (1.5%)</t>
  </si>
  <si>
    <t>OLEx10 (1.5%)</t>
  </si>
  <si>
    <t>OLEx11 (0%)</t>
  </si>
  <si>
    <t>COMP1 (5%)</t>
  </si>
  <si>
    <t>COMP2 (5%)</t>
  </si>
  <si>
    <t>AVER T (40%)</t>
  </si>
  <si>
    <t>AVER OLEx (15%)</t>
  </si>
  <si>
    <t>PART(15%)</t>
  </si>
  <si>
    <t>AVER COMP (10%)</t>
  </si>
  <si>
    <t>AVER</t>
  </si>
  <si>
    <t>AVER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</si>
</sst>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8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9" fontId="1" fillId="2" borderId="11" xfId="0" applyNumberFormat="1" applyFont="1" applyFill="1" applyBorder="1" applyAlignment="1" applyProtection="1">
      <alignment horizontal="center"/>
      <protection locked="0"/>
    </xf>
    <xf numFmtId="9" fontId="1" fillId="2" borderId="12" xfId="0" applyNumberFormat="1" applyFont="1" applyFill="1" applyBorder="1" applyAlignment="1" applyProtection="1">
      <alignment horizontal="center"/>
      <protection locked="0"/>
    </xf>
    <xf numFmtId="9" fontId="1" fillId="2" borderId="13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hidden="1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9" fontId="2" fillId="2" borderId="15" xfId="0" applyNumberFormat="1" applyFont="1" applyFill="1" applyBorder="1" applyAlignment="1" applyProtection="1">
      <alignment horizontal="center"/>
      <protection locked="0"/>
    </xf>
    <xf numFmtId="9" fontId="1" fillId="2" borderId="26" xfId="0" applyNumberFormat="1" applyFont="1" applyFill="1" applyBorder="1" applyAlignment="1" applyProtection="1">
      <alignment horizontal="center"/>
      <protection locked="0"/>
    </xf>
    <xf numFmtId="9" fontId="1" fillId="2" borderId="28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hidden="1"/>
    </xf>
    <xf numFmtId="0" fontId="1" fillId="0" borderId="35" xfId="0" applyFont="1" applyBorder="1" applyProtection="1">
      <protection hidden="1"/>
    </xf>
    <xf numFmtId="0" fontId="2" fillId="0" borderId="36" xfId="0" applyFont="1" applyBorder="1" applyAlignment="1" applyProtection="1">
      <alignment horizontal="right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4" fillId="0" borderId="24" xfId="0" applyFont="1" applyBorder="1" applyAlignment="1" applyProtection="1">
      <alignment horizontal="right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3" fillId="0" borderId="35" xfId="0" applyFont="1" applyBorder="1" applyProtection="1">
      <protection hidden="1"/>
    </xf>
    <xf numFmtId="0" fontId="4" fillId="0" borderId="36" xfId="0" applyFont="1" applyBorder="1" applyAlignment="1" applyProtection="1">
      <alignment horizontal="right"/>
      <protection hidden="1"/>
    </xf>
    <xf numFmtId="0" fontId="1" fillId="0" borderId="16" xfId="0" applyFont="1" applyBorder="1" applyProtection="1">
      <protection locked="0"/>
    </xf>
    <xf numFmtId="2" fontId="1" fillId="0" borderId="2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165" fontId="7" fillId="0" borderId="36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41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Protection="1">
      <protection hidden="1"/>
    </xf>
    <xf numFmtId="17" fontId="3" fillId="0" borderId="0" xfId="0" applyNumberFormat="1" applyFont="1" applyBorder="1" applyAlignment="1" applyProtection="1">
      <alignment horizontal="left"/>
      <protection hidden="1"/>
    </xf>
    <xf numFmtId="0" fontId="1" fillId="0" borderId="38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45" xfId="0" applyFont="1" applyBorder="1" applyAlignment="1" applyProtection="1">
      <alignment horizontal="center"/>
      <protection hidden="1"/>
    </xf>
    <xf numFmtId="0" fontId="1" fillId="0" borderId="46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47" xfId="0" applyFont="1" applyBorder="1" applyProtection="1">
      <protection hidden="1"/>
    </xf>
    <xf numFmtId="0" fontId="3" fillId="0" borderId="47" xfId="0" applyFont="1" applyBorder="1" applyAlignment="1" applyProtection="1">
      <alignment horizont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2" fontId="3" fillId="0" borderId="31" xfId="0" applyNumberFormat="1" applyFont="1" applyBorder="1" applyAlignment="1" applyProtection="1">
      <alignment horizontal="center"/>
      <protection hidden="1"/>
    </xf>
    <xf numFmtId="2" fontId="1" fillId="0" borderId="31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0" fontId="1" fillId="0" borderId="16" xfId="0" applyFont="1" applyBorder="1" applyProtection="1">
      <protection hidden="1"/>
    </xf>
    <xf numFmtId="2" fontId="9" fillId="0" borderId="0" xfId="0" applyNumberFormat="1" applyFont="1" applyBorder="1" applyAlignment="1" applyProtection="1">
      <alignment horizontal="center"/>
      <protection hidden="1"/>
    </xf>
    <xf numFmtId="0" fontId="8" fillId="0" borderId="42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2" fontId="9" fillId="0" borderId="39" xfId="0" applyNumberFormat="1" applyFont="1" applyBorder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center"/>
      <protection hidden="1"/>
    </xf>
    <xf numFmtId="14" fontId="1" fillId="0" borderId="16" xfId="0" applyNumberFormat="1" applyFont="1" applyBorder="1" applyAlignment="1" applyProtection="1">
      <alignment horizontal="center"/>
      <protection hidden="1"/>
    </xf>
    <xf numFmtId="0" fontId="1" fillId="0" borderId="40" xfId="0" applyFont="1" applyBorder="1" applyProtection="1">
      <protection hidden="1"/>
    </xf>
    <xf numFmtId="0" fontId="1" fillId="0" borderId="1" xfId="0" applyFont="1" applyBorder="1" applyAlignment="1" applyProtection="1">
      <alignment horizontal="right"/>
      <protection hidden="1"/>
    </xf>
    <xf numFmtId="14" fontId="1" fillId="0" borderId="1" xfId="0" applyNumberFormat="1" applyFont="1" applyBorder="1" applyAlignment="1" applyProtection="1">
      <alignment horizontal="left"/>
      <protection hidden="1"/>
    </xf>
    <xf numFmtId="0" fontId="8" fillId="0" borderId="37" xfId="0" applyFont="1" applyBorder="1" applyAlignment="1" applyProtection="1">
      <alignment horizontal="center"/>
      <protection hidden="1"/>
    </xf>
    <xf numFmtId="2" fontId="8" fillId="0" borderId="31" xfId="0" applyNumberFormat="1" applyFont="1" applyBorder="1" applyAlignment="1" applyProtection="1">
      <alignment horizontal="center"/>
      <protection hidden="1"/>
    </xf>
    <xf numFmtId="14" fontId="8" fillId="0" borderId="19" xfId="0" applyNumberFormat="1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left"/>
      <protection hidden="1"/>
    </xf>
    <xf numFmtId="0" fontId="1" fillId="0" borderId="47" xfId="0" applyFont="1" applyBorder="1" applyAlignment="1" applyProtection="1">
      <alignment horizontal="right"/>
      <protection hidden="1"/>
    </xf>
    <xf numFmtId="0" fontId="0" fillId="0" borderId="1" xfId="0" applyBorder="1" applyProtection="1">
      <protection hidden="1"/>
    </xf>
    <xf numFmtId="0" fontId="0" fillId="0" borderId="16" xfId="0" applyBorder="1" applyProtection="1">
      <protection hidden="1"/>
    </xf>
    <xf numFmtId="2" fontId="10" fillId="0" borderId="19" xfId="0" applyNumberFormat="1" applyFont="1" applyBorder="1" applyAlignment="1" applyProtection="1">
      <alignment horizontal="center"/>
      <protection hidden="1"/>
    </xf>
    <xf numFmtId="0" fontId="8" fillId="0" borderId="43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0" fillId="0" borderId="41" xfId="0" applyBorder="1" applyProtection="1">
      <protection hidden="1"/>
    </xf>
    <xf numFmtId="0" fontId="0" fillId="0" borderId="0" xfId="0" applyBorder="1" applyProtection="1">
      <protection hidden="1"/>
    </xf>
    <xf numFmtId="0" fontId="1" fillId="0" borderId="24" xfId="0" applyFont="1" applyBorder="1" applyProtection="1">
      <protection hidden="1"/>
    </xf>
    <xf numFmtId="0" fontId="0" fillId="0" borderId="22" xfId="0" applyBorder="1" applyProtection="1">
      <protection hidden="1"/>
    </xf>
    <xf numFmtId="2" fontId="12" fillId="0" borderId="0" xfId="0" applyNumberFormat="1" applyFont="1" applyFill="1" applyAlignment="1" applyProtection="1">
      <alignment horizontal="center"/>
      <protection locked="0"/>
    </xf>
    <xf numFmtId="2" fontId="12" fillId="0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hidden="1"/>
    </xf>
    <xf numFmtId="2" fontId="12" fillId="0" borderId="17" xfId="0" applyNumberFormat="1" applyFont="1" applyFill="1" applyBorder="1" applyAlignment="1" applyProtection="1">
      <alignment horizontal="center"/>
      <protection locked="0"/>
    </xf>
    <xf numFmtId="2" fontId="12" fillId="0" borderId="29" xfId="0" applyNumberFormat="1" applyFont="1" applyFill="1" applyBorder="1" applyAlignment="1" applyProtection="1">
      <alignment horizontal="center"/>
      <protection locked="0"/>
    </xf>
    <xf numFmtId="2" fontId="11" fillId="0" borderId="31" xfId="0" applyNumberFormat="1" applyFont="1" applyFill="1" applyBorder="1" applyAlignment="1" applyProtection="1">
      <alignment horizontal="center"/>
      <protection locked="0"/>
    </xf>
    <xf numFmtId="2" fontId="11" fillId="0" borderId="16" xfId="0" applyNumberFormat="1" applyFont="1" applyFill="1" applyBorder="1" applyAlignment="1" applyProtection="1">
      <alignment horizontal="center"/>
      <protection hidden="1"/>
    </xf>
    <xf numFmtId="2" fontId="11" fillId="0" borderId="21" xfId="0" applyNumberFormat="1" applyFont="1" applyFill="1" applyBorder="1" applyAlignment="1" applyProtection="1">
      <alignment horizontal="center"/>
      <protection hidden="1"/>
    </xf>
    <xf numFmtId="2" fontId="11" fillId="0" borderId="19" xfId="0" applyNumberFormat="1" applyFont="1" applyFill="1" applyBorder="1" applyAlignment="1" applyProtection="1">
      <alignment horizontal="center"/>
      <protection locked="0"/>
    </xf>
    <xf numFmtId="2" fontId="11" fillId="0" borderId="24" xfId="0" applyNumberFormat="1" applyFont="1" applyFill="1" applyBorder="1" applyAlignment="1" applyProtection="1">
      <alignment horizontal="center"/>
      <protection hidden="1"/>
    </xf>
    <xf numFmtId="0" fontId="11" fillId="0" borderId="34" xfId="0" applyFont="1" applyBorder="1" applyAlignment="1" applyProtection="1">
      <alignment horizontal="center"/>
      <protection hidden="1"/>
    </xf>
    <xf numFmtId="2" fontId="11" fillId="3" borderId="16" xfId="0" applyNumberFormat="1" applyFont="1" applyFill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center"/>
      <protection hidden="1"/>
    </xf>
    <xf numFmtId="0" fontId="11" fillId="0" borderId="20" xfId="0" applyFont="1" applyBorder="1" applyAlignment="1" applyProtection="1">
      <alignment horizontal="center"/>
      <protection hidden="1"/>
    </xf>
    <xf numFmtId="2" fontId="11" fillId="3" borderId="24" xfId="0" applyNumberFormat="1" applyFont="1" applyFill="1" applyBorder="1" applyAlignment="1" applyProtection="1">
      <alignment horizontal="center"/>
      <protection hidden="1"/>
    </xf>
    <xf numFmtId="2" fontId="3" fillId="0" borderId="54" xfId="0" applyNumberFormat="1" applyFont="1" applyBorder="1" applyAlignment="1" applyProtection="1">
      <alignment horizontal="center"/>
      <protection hidden="1"/>
    </xf>
    <xf numFmtId="0" fontId="8" fillId="0" borderId="46" xfId="0" applyFont="1" applyBorder="1" applyAlignment="1" applyProtection="1">
      <alignment horizontal="center"/>
      <protection hidden="1"/>
    </xf>
    <xf numFmtId="2" fontId="3" fillId="0" borderId="56" xfId="0" applyNumberFormat="1" applyFont="1" applyBorder="1" applyAlignment="1" applyProtection="1">
      <alignment horizontal="center"/>
      <protection hidden="1"/>
    </xf>
    <xf numFmtId="2" fontId="3" fillId="0" borderId="57" xfId="0" applyNumberFormat="1" applyFont="1" applyBorder="1" applyAlignment="1" applyProtection="1">
      <alignment horizontal="center"/>
      <protection hidden="1"/>
    </xf>
    <xf numFmtId="2" fontId="3" fillId="0" borderId="39" xfId="0" applyNumberFormat="1" applyFont="1" applyBorder="1" applyAlignment="1" applyProtection="1">
      <alignment horizontal="center"/>
      <protection hidden="1"/>
    </xf>
    <xf numFmtId="2" fontId="3" fillId="0" borderId="46" xfId="0" applyNumberFormat="1" applyFont="1" applyBorder="1" applyAlignment="1" applyProtection="1">
      <alignment horizontal="center"/>
      <protection hidden="1"/>
    </xf>
    <xf numFmtId="2" fontId="10" fillId="0" borderId="24" xfId="0" applyNumberFormat="1" applyFont="1" applyBorder="1" applyAlignment="1" applyProtection="1">
      <alignment horizontal="center"/>
      <protection hidden="1"/>
    </xf>
    <xf numFmtId="2" fontId="10" fillId="0" borderId="46" xfId="0" applyNumberFormat="1" applyFont="1" applyBorder="1" applyAlignment="1" applyProtection="1">
      <alignment horizontal="center"/>
      <protection hidden="1"/>
    </xf>
    <xf numFmtId="0" fontId="3" fillId="0" borderId="59" xfId="0" applyFont="1" applyBorder="1" applyProtection="1">
      <protection hidden="1"/>
    </xf>
    <xf numFmtId="0" fontId="3" fillId="0" borderId="17" xfId="0" applyFont="1" applyBorder="1" applyAlignment="1" applyProtection="1">
      <alignment horizontal="center"/>
      <protection hidden="1"/>
    </xf>
    <xf numFmtId="2" fontId="2" fillId="0" borderId="17" xfId="0" applyNumberFormat="1" applyFont="1" applyBorder="1" applyAlignment="1" applyProtection="1">
      <alignment horizontal="left"/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center"/>
      <protection hidden="1"/>
    </xf>
    <xf numFmtId="2" fontId="3" fillId="0" borderId="45" xfId="0" applyNumberFormat="1" applyFont="1" applyBorder="1" applyAlignment="1" applyProtection="1">
      <alignment horizontal="center"/>
      <protection hidden="1"/>
    </xf>
    <xf numFmtId="0" fontId="1" fillId="0" borderId="48" xfId="0" applyFont="1" applyBorder="1" applyAlignment="1" applyProtection="1">
      <alignment horizontal="center"/>
      <protection hidden="1"/>
    </xf>
    <xf numFmtId="2" fontId="3" fillId="0" borderId="50" xfId="0" applyNumberFormat="1" applyFont="1" applyBorder="1" applyAlignment="1" applyProtection="1">
      <alignment horizontal="center"/>
      <protection hidden="1"/>
    </xf>
    <xf numFmtId="2" fontId="3" fillId="0" borderId="49" xfId="0" applyNumberFormat="1" applyFont="1" applyBorder="1" applyAlignment="1" applyProtection="1">
      <alignment horizontal="center"/>
      <protection hidden="1"/>
    </xf>
    <xf numFmtId="2" fontId="3" fillId="0" borderId="48" xfId="0" applyNumberFormat="1" applyFont="1" applyBorder="1" applyAlignment="1" applyProtection="1">
      <alignment horizontal="center"/>
      <protection hidden="1"/>
    </xf>
    <xf numFmtId="2" fontId="3" fillId="0" borderId="52" xfId="0" applyNumberFormat="1" applyFont="1" applyBorder="1" applyAlignment="1" applyProtection="1">
      <alignment horizontal="center"/>
      <protection hidden="1"/>
    </xf>
    <xf numFmtId="0" fontId="3" fillId="0" borderId="55" xfId="0" applyFont="1" applyBorder="1" applyProtection="1">
      <protection hidden="1"/>
    </xf>
    <xf numFmtId="0" fontId="1" fillId="0" borderId="51" xfId="0" applyFont="1" applyBorder="1" applyAlignment="1" applyProtection="1">
      <alignment horizontal="center"/>
      <protection hidden="1"/>
    </xf>
    <xf numFmtId="2" fontId="3" fillId="0" borderId="51" xfId="0" applyNumberFormat="1" applyFont="1" applyBorder="1" applyAlignment="1" applyProtection="1">
      <alignment horizontal="center"/>
      <protection hidden="1"/>
    </xf>
    <xf numFmtId="2" fontId="3" fillId="0" borderId="58" xfId="0" applyNumberFormat="1" applyFont="1" applyBorder="1" applyAlignment="1" applyProtection="1">
      <alignment horizontal="center"/>
      <protection hidden="1"/>
    </xf>
    <xf numFmtId="0" fontId="3" fillId="0" borderId="53" xfId="0" applyFont="1" applyBorder="1" applyProtection="1">
      <protection hidden="1"/>
    </xf>
    <xf numFmtId="2" fontId="1" fillId="0" borderId="30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2" fontId="12" fillId="0" borderId="23" xfId="0" applyNumberFormat="1" applyFont="1" applyFill="1" applyBorder="1" applyAlignment="1" applyProtection="1">
      <alignment horizontal="center"/>
      <protection locked="0"/>
    </xf>
    <xf numFmtId="0" fontId="0" fillId="0" borderId="47" xfId="0" applyBorder="1" applyProtection="1">
      <protection hidden="1"/>
    </xf>
    <xf numFmtId="0" fontId="0" fillId="0" borderId="53" xfId="0" applyBorder="1" applyProtection="1">
      <protection hidden="1"/>
    </xf>
    <xf numFmtId="0" fontId="3" fillId="0" borderId="31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6"/>
  <sheetViews>
    <sheetView tabSelected="1" zoomScale="70" zoomScaleNormal="70" workbookViewId="0">
      <selection activeCell="K53" sqref="K53"/>
    </sheetView>
  </sheetViews>
  <sheetFormatPr defaultRowHeight="12.75" x14ac:dyDescent="0.2"/>
  <cols>
    <col min="1" max="1" width="3.28515625" style="6" customWidth="1"/>
    <col min="2" max="2" width="22.140625" style="6" customWidth="1"/>
    <col min="3" max="3" width="7.5703125" style="6" customWidth="1"/>
    <col min="4" max="4" width="7.7109375" style="6" customWidth="1"/>
    <col min="5" max="5" width="8.85546875" style="6" customWidth="1"/>
    <col min="6" max="10" width="7.7109375" style="6" customWidth="1"/>
    <col min="11" max="11" width="10" style="6" customWidth="1"/>
    <col min="12" max="12" width="6.85546875" style="6" customWidth="1"/>
    <col min="13" max="22" width="7.7109375" style="6" customWidth="1"/>
    <col min="23" max="26" width="8.7109375" style="6" customWidth="1"/>
    <col min="27" max="27" width="9.7109375" style="6" customWidth="1"/>
    <col min="28" max="29" width="8.7109375" style="6" customWidth="1"/>
    <col min="30" max="30" width="4" style="6" customWidth="1"/>
    <col min="31" max="31" width="7.7109375" style="6" customWidth="1"/>
    <col min="32" max="265" width="9.140625" style="6"/>
    <col min="266" max="266" width="2.85546875" style="6" customWidth="1"/>
    <col min="267" max="267" width="22.140625" style="6" customWidth="1"/>
    <col min="268" max="268" width="4.7109375" style="6" customWidth="1"/>
    <col min="269" max="269" width="7.7109375" style="6" customWidth="1"/>
    <col min="270" max="275" width="5.7109375" style="6" customWidth="1"/>
    <col min="276" max="281" width="7.7109375" style="6" customWidth="1"/>
    <col min="282" max="282" width="5.7109375" style="6" customWidth="1"/>
    <col min="283" max="287" width="7.7109375" style="6" customWidth="1"/>
    <col min="288" max="521" width="9.140625" style="6"/>
    <col min="522" max="522" width="2.85546875" style="6" customWidth="1"/>
    <col min="523" max="523" width="22.140625" style="6" customWidth="1"/>
    <col min="524" max="524" width="4.7109375" style="6" customWidth="1"/>
    <col min="525" max="525" width="7.7109375" style="6" customWidth="1"/>
    <col min="526" max="531" width="5.7109375" style="6" customWidth="1"/>
    <col min="532" max="537" width="7.7109375" style="6" customWidth="1"/>
    <col min="538" max="538" width="5.7109375" style="6" customWidth="1"/>
    <col min="539" max="543" width="7.7109375" style="6" customWidth="1"/>
    <col min="544" max="777" width="9.140625" style="6"/>
    <col min="778" max="778" width="2.85546875" style="6" customWidth="1"/>
    <col min="779" max="779" width="22.140625" style="6" customWidth="1"/>
    <col min="780" max="780" width="4.7109375" style="6" customWidth="1"/>
    <col min="781" max="781" width="7.7109375" style="6" customWidth="1"/>
    <col min="782" max="787" width="5.7109375" style="6" customWidth="1"/>
    <col min="788" max="793" width="7.7109375" style="6" customWidth="1"/>
    <col min="794" max="794" width="5.7109375" style="6" customWidth="1"/>
    <col min="795" max="799" width="7.7109375" style="6" customWidth="1"/>
    <col min="800" max="1033" width="9.140625" style="6"/>
    <col min="1034" max="1034" width="2.85546875" style="6" customWidth="1"/>
    <col min="1035" max="1035" width="22.140625" style="6" customWidth="1"/>
    <col min="1036" max="1036" width="4.7109375" style="6" customWidth="1"/>
    <col min="1037" max="1037" width="7.7109375" style="6" customWidth="1"/>
    <col min="1038" max="1043" width="5.7109375" style="6" customWidth="1"/>
    <col min="1044" max="1049" width="7.7109375" style="6" customWidth="1"/>
    <col min="1050" max="1050" width="5.7109375" style="6" customWidth="1"/>
    <col min="1051" max="1055" width="7.7109375" style="6" customWidth="1"/>
    <col min="1056" max="1289" width="9.140625" style="6"/>
    <col min="1290" max="1290" width="2.85546875" style="6" customWidth="1"/>
    <col min="1291" max="1291" width="22.140625" style="6" customWidth="1"/>
    <col min="1292" max="1292" width="4.7109375" style="6" customWidth="1"/>
    <col min="1293" max="1293" width="7.7109375" style="6" customWidth="1"/>
    <col min="1294" max="1299" width="5.7109375" style="6" customWidth="1"/>
    <col min="1300" max="1305" width="7.7109375" style="6" customWidth="1"/>
    <col min="1306" max="1306" width="5.7109375" style="6" customWidth="1"/>
    <col min="1307" max="1311" width="7.7109375" style="6" customWidth="1"/>
    <col min="1312" max="1545" width="9.140625" style="6"/>
    <col min="1546" max="1546" width="2.85546875" style="6" customWidth="1"/>
    <col min="1547" max="1547" width="22.140625" style="6" customWidth="1"/>
    <col min="1548" max="1548" width="4.7109375" style="6" customWidth="1"/>
    <col min="1549" max="1549" width="7.7109375" style="6" customWidth="1"/>
    <col min="1550" max="1555" width="5.7109375" style="6" customWidth="1"/>
    <col min="1556" max="1561" width="7.7109375" style="6" customWidth="1"/>
    <col min="1562" max="1562" width="5.7109375" style="6" customWidth="1"/>
    <col min="1563" max="1567" width="7.7109375" style="6" customWidth="1"/>
    <col min="1568" max="1801" width="9.140625" style="6"/>
    <col min="1802" max="1802" width="2.85546875" style="6" customWidth="1"/>
    <col min="1803" max="1803" width="22.140625" style="6" customWidth="1"/>
    <col min="1804" max="1804" width="4.7109375" style="6" customWidth="1"/>
    <col min="1805" max="1805" width="7.7109375" style="6" customWidth="1"/>
    <col min="1806" max="1811" width="5.7109375" style="6" customWidth="1"/>
    <col min="1812" max="1817" width="7.7109375" style="6" customWidth="1"/>
    <col min="1818" max="1818" width="5.7109375" style="6" customWidth="1"/>
    <col min="1819" max="1823" width="7.7109375" style="6" customWidth="1"/>
    <col min="1824" max="2057" width="9.140625" style="6"/>
    <col min="2058" max="2058" width="2.85546875" style="6" customWidth="1"/>
    <col min="2059" max="2059" width="22.140625" style="6" customWidth="1"/>
    <col min="2060" max="2060" width="4.7109375" style="6" customWidth="1"/>
    <col min="2061" max="2061" width="7.7109375" style="6" customWidth="1"/>
    <col min="2062" max="2067" width="5.7109375" style="6" customWidth="1"/>
    <col min="2068" max="2073" width="7.7109375" style="6" customWidth="1"/>
    <col min="2074" max="2074" width="5.7109375" style="6" customWidth="1"/>
    <col min="2075" max="2079" width="7.7109375" style="6" customWidth="1"/>
    <col min="2080" max="2313" width="9.140625" style="6"/>
    <col min="2314" max="2314" width="2.85546875" style="6" customWidth="1"/>
    <col min="2315" max="2315" width="22.140625" style="6" customWidth="1"/>
    <col min="2316" max="2316" width="4.7109375" style="6" customWidth="1"/>
    <col min="2317" max="2317" width="7.7109375" style="6" customWidth="1"/>
    <col min="2318" max="2323" width="5.7109375" style="6" customWidth="1"/>
    <col min="2324" max="2329" width="7.7109375" style="6" customWidth="1"/>
    <col min="2330" max="2330" width="5.7109375" style="6" customWidth="1"/>
    <col min="2331" max="2335" width="7.7109375" style="6" customWidth="1"/>
    <col min="2336" max="2569" width="9.140625" style="6"/>
    <col min="2570" max="2570" width="2.85546875" style="6" customWidth="1"/>
    <col min="2571" max="2571" width="22.140625" style="6" customWidth="1"/>
    <col min="2572" max="2572" width="4.7109375" style="6" customWidth="1"/>
    <col min="2573" max="2573" width="7.7109375" style="6" customWidth="1"/>
    <col min="2574" max="2579" width="5.7109375" style="6" customWidth="1"/>
    <col min="2580" max="2585" width="7.7109375" style="6" customWidth="1"/>
    <col min="2586" max="2586" width="5.7109375" style="6" customWidth="1"/>
    <col min="2587" max="2591" width="7.7109375" style="6" customWidth="1"/>
    <col min="2592" max="2825" width="9.140625" style="6"/>
    <col min="2826" max="2826" width="2.85546875" style="6" customWidth="1"/>
    <col min="2827" max="2827" width="22.140625" style="6" customWidth="1"/>
    <col min="2828" max="2828" width="4.7109375" style="6" customWidth="1"/>
    <col min="2829" max="2829" width="7.7109375" style="6" customWidth="1"/>
    <col min="2830" max="2835" width="5.7109375" style="6" customWidth="1"/>
    <col min="2836" max="2841" width="7.7109375" style="6" customWidth="1"/>
    <col min="2842" max="2842" width="5.7109375" style="6" customWidth="1"/>
    <col min="2843" max="2847" width="7.7109375" style="6" customWidth="1"/>
    <col min="2848" max="3081" width="9.140625" style="6"/>
    <col min="3082" max="3082" width="2.85546875" style="6" customWidth="1"/>
    <col min="3083" max="3083" width="22.140625" style="6" customWidth="1"/>
    <col min="3084" max="3084" width="4.7109375" style="6" customWidth="1"/>
    <col min="3085" max="3085" width="7.7109375" style="6" customWidth="1"/>
    <col min="3086" max="3091" width="5.7109375" style="6" customWidth="1"/>
    <col min="3092" max="3097" width="7.7109375" style="6" customWidth="1"/>
    <col min="3098" max="3098" width="5.7109375" style="6" customWidth="1"/>
    <col min="3099" max="3103" width="7.7109375" style="6" customWidth="1"/>
    <col min="3104" max="3337" width="9.140625" style="6"/>
    <col min="3338" max="3338" width="2.85546875" style="6" customWidth="1"/>
    <col min="3339" max="3339" width="22.140625" style="6" customWidth="1"/>
    <col min="3340" max="3340" width="4.7109375" style="6" customWidth="1"/>
    <col min="3341" max="3341" width="7.7109375" style="6" customWidth="1"/>
    <col min="3342" max="3347" width="5.7109375" style="6" customWidth="1"/>
    <col min="3348" max="3353" width="7.7109375" style="6" customWidth="1"/>
    <col min="3354" max="3354" width="5.7109375" style="6" customWidth="1"/>
    <col min="3355" max="3359" width="7.7109375" style="6" customWidth="1"/>
    <col min="3360" max="3593" width="9.140625" style="6"/>
    <col min="3594" max="3594" width="2.85546875" style="6" customWidth="1"/>
    <col min="3595" max="3595" width="22.140625" style="6" customWidth="1"/>
    <col min="3596" max="3596" width="4.7109375" style="6" customWidth="1"/>
    <col min="3597" max="3597" width="7.7109375" style="6" customWidth="1"/>
    <col min="3598" max="3603" width="5.7109375" style="6" customWidth="1"/>
    <col min="3604" max="3609" width="7.7109375" style="6" customWidth="1"/>
    <col min="3610" max="3610" width="5.7109375" style="6" customWidth="1"/>
    <col min="3611" max="3615" width="7.7109375" style="6" customWidth="1"/>
    <col min="3616" max="3849" width="9.140625" style="6"/>
    <col min="3850" max="3850" width="2.85546875" style="6" customWidth="1"/>
    <col min="3851" max="3851" width="22.140625" style="6" customWidth="1"/>
    <col min="3852" max="3852" width="4.7109375" style="6" customWidth="1"/>
    <col min="3853" max="3853" width="7.7109375" style="6" customWidth="1"/>
    <col min="3854" max="3859" width="5.7109375" style="6" customWidth="1"/>
    <col min="3860" max="3865" width="7.7109375" style="6" customWidth="1"/>
    <col min="3866" max="3866" width="5.7109375" style="6" customWidth="1"/>
    <col min="3867" max="3871" width="7.7109375" style="6" customWidth="1"/>
    <col min="3872" max="4105" width="9.140625" style="6"/>
    <col min="4106" max="4106" width="2.85546875" style="6" customWidth="1"/>
    <col min="4107" max="4107" width="22.140625" style="6" customWidth="1"/>
    <col min="4108" max="4108" width="4.7109375" style="6" customWidth="1"/>
    <col min="4109" max="4109" width="7.7109375" style="6" customWidth="1"/>
    <col min="4110" max="4115" width="5.7109375" style="6" customWidth="1"/>
    <col min="4116" max="4121" width="7.7109375" style="6" customWidth="1"/>
    <col min="4122" max="4122" width="5.7109375" style="6" customWidth="1"/>
    <col min="4123" max="4127" width="7.7109375" style="6" customWidth="1"/>
    <col min="4128" max="4361" width="9.140625" style="6"/>
    <col min="4362" max="4362" width="2.85546875" style="6" customWidth="1"/>
    <col min="4363" max="4363" width="22.140625" style="6" customWidth="1"/>
    <col min="4364" max="4364" width="4.7109375" style="6" customWidth="1"/>
    <col min="4365" max="4365" width="7.7109375" style="6" customWidth="1"/>
    <col min="4366" max="4371" width="5.7109375" style="6" customWidth="1"/>
    <col min="4372" max="4377" width="7.7109375" style="6" customWidth="1"/>
    <col min="4378" max="4378" width="5.7109375" style="6" customWidth="1"/>
    <col min="4379" max="4383" width="7.7109375" style="6" customWidth="1"/>
    <col min="4384" max="4617" width="9.140625" style="6"/>
    <col min="4618" max="4618" width="2.85546875" style="6" customWidth="1"/>
    <col min="4619" max="4619" width="22.140625" style="6" customWidth="1"/>
    <col min="4620" max="4620" width="4.7109375" style="6" customWidth="1"/>
    <col min="4621" max="4621" width="7.7109375" style="6" customWidth="1"/>
    <col min="4622" max="4627" width="5.7109375" style="6" customWidth="1"/>
    <col min="4628" max="4633" width="7.7109375" style="6" customWidth="1"/>
    <col min="4634" max="4634" width="5.7109375" style="6" customWidth="1"/>
    <col min="4635" max="4639" width="7.7109375" style="6" customWidth="1"/>
    <col min="4640" max="4873" width="9.140625" style="6"/>
    <col min="4874" max="4874" width="2.85546875" style="6" customWidth="1"/>
    <col min="4875" max="4875" width="22.140625" style="6" customWidth="1"/>
    <col min="4876" max="4876" width="4.7109375" style="6" customWidth="1"/>
    <col min="4877" max="4877" width="7.7109375" style="6" customWidth="1"/>
    <col min="4878" max="4883" width="5.7109375" style="6" customWidth="1"/>
    <col min="4884" max="4889" width="7.7109375" style="6" customWidth="1"/>
    <col min="4890" max="4890" width="5.7109375" style="6" customWidth="1"/>
    <col min="4891" max="4895" width="7.7109375" style="6" customWidth="1"/>
    <col min="4896" max="5129" width="9.140625" style="6"/>
    <col min="5130" max="5130" width="2.85546875" style="6" customWidth="1"/>
    <col min="5131" max="5131" width="22.140625" style="6" customWidth="1"/>
    <col min="5132" max="5132" width="4.7109375" style="6" customWidth="1"/>
    <col min="5133" max="5133" width="7.7109375" style="6" customWidth="1"/>
    <col min="5134" max="5139" width="5.7109375" style="6" customWidth="1"/>
    <col min="5140" max="5145" width="7.7109375" style="6" customWidth="1"/>
    <col min="5146" max="5146" width="5.7109375" style="6" customWidth="1"/>
    <col min="5147" max="5151" width="7.7109375" style="6" customWidth="1"/>
    <col min="5152" max="5385" width="9.140625" style="6"/>
    <col min="5386" max="5386" width="2.85546875" style="6" customWidth="1"/>
    <col min="5387" max="5387" width="22.140625" style="6" customWidth="1"/>
    <col min="5388" max="5388" width="4.7109375" style="6" customWidth="1"/>
    <col min="5389" max="5389" width="7.7109375" style="6" customWidth="1"/>
    <col min="5390" max="5395" width="5.7109375" style="6" customWidth="1"/>
    <col min="5396" max="5401" width="7.7109375" style="6" customWidth="1"/>
    <col min="5402" max="5402" width="5.7109375" style="6" customWidth="1"/>
    <col min="5403" max="5407" width="7.7109375" style="6" customWidth="1"/>
    <col min="5408" max="5641" width="9.140625" style="6"/>
    <col min="5642" max="5642" width="2.85546875" style="6" customWidth="1"/>
    <col min="5643" max="5643" width="22.140625" style="6" customWidth="1"/>
    <col min="5644" max="5644" width="4.7109375" style="6" customWidth="1"/>
    <col min="5645" max="5645" width="7.7109375" style="6" customWidth="1"/>
    <col min="5646" max="5651" width="5.7109375" style="6" customWidth="1"/>
    <col min="5652" max="5657" width="7.7109375" style="6" customWidth="1"/>
    <col min="5658" max="5658" width="5.7109375" style="6" customWidth="1"/>
    <col min="5659" max="5663" width="7.7109375" style="6" customWidth="1"/>
    <col min="5664" max="5897" width="9.140625" style="6"/>
    <col min="5898" max="5898" width="2.85546875" style="6" customWidth="1"/>
    <col min="5899" max="5899" width="22.140625" style="6" customWidth="1"/>
    <col min="5900" max="5900" width="4.7109375" style="6" customWidth="1"/>
    <col min="5901" max="5901" width="7.7109375" style="6" customWidth="1"/>
    <col min="5902" max="5907" width="5.7109375" style="6" customWidth="1"/>
    <col min="5908" max="5913" width="7.7109375" style="6" customWidth="1"/>
    <col min="5914" max="5914" width="5.7109375" style="6" customWidth="1"/>
    <col min="5915" max="5919" width="7.7109375" style="6" customWidth="1"/>
    <col min="5920" max="6153" width="9.140625" style="6"/>
    <col min="6154" max="6154" width="2.85546875" style="6" customWidth="1"/>
    <col min="6155" max="6155" width="22.140625" style="6" customWidth="1"/>
    <col min="6156" max="6156" width="4.7109375" style="6" customWidth="1"/>
    <col min="6157" max="6157" width="7.7109375" style="6" customWidth="1"/>
    <col min="6158" max="6163" width="5.7109375" style="6" customWidth="1"/>
    <col min="6164" max="6169" width="7.7109375" style="6" customWidth="1"/>
    <col min="6170" max="6170" width="5.7109375" style="6" customWidth="1"/>
    <col min="6171" max="6175" width="7.7109375" style="6" customWidth="1"/>
    <col min="6176" max="6409" width="9.140625" style="6"/>
    <col min="6410" max="6410" width="2.85546875" style="6" customWidth="1"/>
    <col min="6411" max="6411" width="22.140625" style="6" customWidth="1"/>
    <col min="6412" max="6412" width="4.7109375" style="6" customWidth="1"/>
    <col min="6413" max="6413" width="7.7109375" style="6" customWidth="1"/>
    <col min="6414" max="6419" width="5.7109375" style="6" customWidth="1"/>
    <col min="6420" max="6425" width="7.7109375" style="6" customWidth="1"/>
    <col min="6426" max="6426" width="5.7109375" style="6" customWidth="1"/>
    <col min="6427" max="6431" width="7.7109375" style="6" customWidth="1"/>
    <col min="6432" max="6665" width="9.140625" style="6"/>
    <col min="6666" max="6666" width="2.85546875" style="6" customWidth="1"/>
    <col min="6667" max="6667" width="22.140625" style="6" customWidth="1"/>
    <col min="6668" max="6668" width="4.7109375" style="6" customWidth="1"/>
    <col min="6669" max="6669" width="7.7109375" style="6" customWidth="1"/>
    <col min="6670" max="6675" width="5.7109375" style="6" customWidth="1"/>
    <col min="6676" max="6681" width="7.7109375" style="6" customWidth="1"/>
    <col min="6682" max="6682" width="5.7109375" style="6" customWidth="1"/>
    <col min="6683" max="6687" width="7.7109375" style="6" customWidth="1"/>
    <col min="6688" max="6921" width="9.140625" style="6"/>
    <col min="6922" max="6922" width="2.85546875" style="6" customWidth="1"/>
    <col min="6923" max="6923" width="22.140625" style="6" customWidth="1"/>
    <col min="6924" max="6924" width="4.7109375" style="6" customWidth="1"/>
    <col min="6925" max="6925" width="7.7109375" style="6" customWidth="1"/>
    <col min="6926" max="6931" width="5.7109375" style="6" customWidth="1"/>
    <col min="6932" max="6937" width="7.7109375" style="6" customWidth="1"/>
    <col min="6938" max="6938" width="5.7109375" style="6" customWidth="1"/>
    <col min="6939" max="6943" width="7.7109375" style="6" customWidth="1"/>
    <col min="6944" max="7177" width="9.140625" style="6"/>
    <col min="7178" max="7178" width="2.85546875" style="6" customWidth="1"/>
    <col min="7179" max="7179" width="22.140625" style="6" customWidth="1"/>
    <col min="7180" max="7180" width="4.7109375" style="6" customWidth="1"/>
    <col min="7181" max="7181" width="7.7109375" style="6" customWidth="1"/>
    <col min="7182" max="7187" width="5.7109375" style="6" customWidth="1"/>
    <col min="7188" max="7193" width="7.7109375" style="6" customWidth="1"/>
    <col min="7194" max="7194" width="5.7109375" style="6" customWidth="1"/>
    <col min="7195" max="7199" width="7.7109375" style="6" customWidth="1"/>
    <col min="7200" max="7433" width="9.140625" style="6"/>
    <col min="7434" max="7434" width="2.85546875" style="6" customWidth="1"/>
    <col min="7435" max="7435" width="22.140625" style="6" customWidth="1"/>
    <col min="7436" max="7436" width="4.7109375" style="6" customWidth="1"/>
    <col min="7437" max="7437" width="7.7109375" style="6" customWidth="1"/>
    <col min="7438" max="7443" width="5.7109375" style="6" customWidth="1"/>
    <col min="7444" max="7449" width="7.7109375" style="6" customWidth="1"/>
    <col min="7450" max="7450" width="5.7109375" style="6" customWidth="1"/>
    <col min="7451" max="7455" width="7.7109375" style="6" customWidth="1"/>
    <col min="7456" max="7689" width="9.140625" style="6"/>
    <col min="7690" max="7690" width="2.85546875" style="6" customWidth="1"/>
    <col min="7691" max="7691" width="22.140625" style="6" customWidth="1"/>
    <col min="7692" max="7692" width="4.7109375" style="6" customWidth="1"/>
    <col min="7693" max="7693" width="7.7109375" style="6" customWidth="1"/>
    <col min="7694" max="7699" width="5.7109375" style="6" customWidth="1"/>
    <col min="7700" max="7705" width="7.7109375" style="6" customWidth="1"/>
    <col min="7706" max="7706" width="5.7109375" style="6" customWidth="1"/>
    <col min="7707" max="7711" width="7.7109375" style="6" customWidth="1"/>
    <col min="7712" max="7945" width="9.140625" style="6"/>
    <col min="7946" max="7946" width="2.85546875" style="6" customWidth="1"/>
    <col min="7947" max="7947" width="22.140625" style="6" customWidth="1"/>
    <col min="7948" max="7948" width="4.7109375" style="6" customWidth="1"/>
    <col min="7949" max="7949" width="7.7109375" style="6" customWidth="1"/>
    <col min="7950" max="7955" width="5.7109375" style="6" customWidth="1"/>
    <col min="7956" max="7961" width="7.7109375" style="6" customWidth="1"/>
    <col min="7962" max="7962" width="5.7109375" style="6" customWidth="1"/>
    <col min="7963" max="7967" width="7.7109375" style="6" customWidth="1"/>
    <col min="7968" max="8201" width="9.140625" style="6"/>
    <col min="8202" max="8202" width="2.85546875" style="6" customWidth="1"/>
    <col min="8203" max="8203" width="22.140625" style="6" customWidth="1"/>
    <col min="8204" max="8204" width="4.7109375" style="6" customWidth="1"/>
    <col min="8205" max="8205" width="7.7109375" style="6" customWidth="1"/>
    <col min="8206" max="8211" width="5.7109375" style="6" customWidth="1"/>
    <col min="8212" max="8217" width="7.7109375" style="6" customWidth="1"/>
    <col min="8218" max="8218" width="5.7109375" style="6" customWidth="1"/>
    <col min="8219" max="8223" width="7.7109375" style="6" customWidth="1"/>
    <col min="8224" max="8457" width="9.140625" style="6"/>
    <col min="8458" max="8458" width="2.85546875" style="6" customWidth="1"/>
    <col min="8459" max="8459" width="22.140625" style="6" customWidth="1"/>
    <col min="8460" max="8460" width="4.7109375" style="6" customWidth="1"/>
    <col min="8461" max="8461" width="7.7109375" style="6" customWidth="1"/>
    <col min="8462" max="8467" width="5.7109375" style="6" customWidth="1"/>
    <col min="8468" max="8473" width="7.7109375" style="6" customWidth="1"/>
    <col min="8474" max="8474" width="5.7109375" style="6" customWidth="1"/>
    <col min="8475" max="8479" width="7.7109375" style="6" customWidth="1"/>
    <col min="8480" max="8713" width="9.140625" style="6"/>
    <col min="8714" max="8714" width="2.85546875" style="6" customWidth="1"/>
    <col min="8715" max="8715" width="22.140625" style="6" customWidth="1"/>
    <col min="8716" max="8716" width="4.7109375" style="6" customWidth="1"/>
    <col min="8717" max="8717" width="7.7109375" style="6" customWidth="1"/>
    <col min="8718" max="8723" width="5.7109375" style="6" customWidth="1"/>
    <col min="8724" max="8729" width="7.7109375" style="6" customWidth="1"/>
    <col min="8730" max="8730" width="5.7109375" style="6" customWidth="1"/>
    <col min="8731" max="8735" width="7.7109375" style="6" customWidth="1"/>
    <col min="8736" max="8969" width="9.140625" style="6"/>
    <col min="8970" max="8970" width="2.85546875" style="6" customWidth="1"/>
    <col min="8971" max="8971" width="22.140625" style="6" customWidth="1"/>
    <col min="8972" max="8972" width="4.7109375" style="6" customWidth="1"/>
    <col min="8973" max="8973" width="7.7109375" style="6" customWidth="1"/>
    <col min="8974" max="8979" width="5.7109375" style="6" customWidth="1"/>
    <col min="8980" max="8985" width="7.7109375" style="6" customWidth="1"/>
    <col min="8986" max="8986" width="5.7109375" style="6" customWidth="1"/>
    <col min="8987" max="8991" width="7.7109375" style="6" customWidth="1"/>
    <col min="8992" max="9225" width="9.140625" style="6"/>
    <col min="9226" max="9226" width="2.85546875" style="6" customWidth="1"/>
    <col min="9227" max="9227" width="22.140625" style="6" customWidth="1"/>
    <col min="9228" max="9228" width="4.7109375" style="6" customWidth="1"/>
    <col min="9229" max="9229" width="7.7109375" style="6" customWidth="1"/>
    <col min="9230" max="9235" width="5.7109375" style="6" customWidth="1"/>
    <col min="9236" max="9241" width="7.7109375" style="6" customWidth="1"/>
    <col min="9242" max="9242" width="5.7109375" style="6" customWidth="1"/>
    <col min="9243" max="9247" width="7.7109375" style="6" customWidth="1"/>
    <col min="9248" max="9481" width="9.140625" style="6"/>
    <col min="9482" max="9482" width="2.85546875" style="6" customWidth="1"/>
    <col min="9483" max="9483" width="22.140625" style="6" customWidth="1"/>
    <col min="9484" max="9484" width="4.7109375" style="6" customWidth="1"/>
    <col min="9485" max="9485" width="7.7109375" style="6" customWidth="1"/>
    <col min="9486" max="9491" width="5.7109375" style="6" customWidth="1"/>
    <col min="9492" max="9497" width="7.7109375" style="6" customWidth="1"/>
    <col min="9498" max="9498" width="5.7109375" style="6" customWidth="1"/>
    <col min="9499" max="9503" width="7.7109375" style="6" customWidth="1"/>
    <col min="9504" max="9737" width="9.140625" style="6"/>
    <col min="9738" max="9738" width="2.85546875" style="6" customWidth="1"/>
    <col min="9739" max="9739" width="22.140625" style="6" customWidth="1"/>
    <col min="9740" max="9740" width="4.7109375" style="6" customWidth="1"/>
    <col min="9741" max="9741" width="7.7109375" style="6" customWidth="1"/>
    <col min="9742" max="9747" width="5.7109375" style="6" customWidth="1"/>
    <col min="9748" max="9753" width="7.7109375" style="6" customWidth="1"/>
    <col min="9754" max="9754" width="5.7109375" style="6" customWidth="1"/>
    <col min="9755" max="9759" width="7.7109375" style="6" customWidth="1"/>
    <col min="9760" max="9993" width="9.140625" style="6"/>
    <col min="9994" max="9994" width="2.85546875" style="6" customWidth="1"/>
    <col min="9995" max="9995" width="22.140625" style="6" customWidth="1"/>
    <col min="9996" max="9996" width="4.7109375" style="6" customWidth="1"/>
    <col min="9997" max="9997" width="7.7109375" style="6" customWidth="1"/>
    <col min="9998" max="10003" width="5.7109375" style="6" customWidth="1"/>
    <col min="10004" max="10009" width="7.7109375" style="6" customWidth="1"/>
    <col min="10010" max="10010" width="5.7109375" style="6" customWidth="1"/>
    <col min="10011" max="10015" width="7.7109375" style="6" customWidth="1"/>
    <col min="10016" max="10249" width="9.140625" style="6"/>
    <col min="10250" max="10250" width="2.85546875" style="6" customWidth="1"/>
    <col min="10251" max="10251" width="22.140625" style="6" customWidth="1"/>
    <col min="10252" max="10252" width="4.7109375" style="6" customWidth="1"/>
    <col min="10253" max="10253" width="7.7109375" style="6" customWidth="1"/>
    <col min="10254" max="10259" width="5.7109375" style="6" customWidth="1"/>
    <col min="10260" max="10265" width="7.7109375" style="6" customWidth="1"/>
    <col min="10266" max="10266" width="5.7109375" style="6" customWidth="1"/>
    <col min="10267" max="10271" width="7.7109375" style="6" customWidth="1"/>
    <col min="10272" max="10505" width="9.140625" style="6"/>
    <col min="10506" max="10506" width="2.85546875" style="6" customWidth="1"/>
    <col min="10507" max="10507" width="22.140625" style="6" customWidth="1"/>
    <col min="10508" max="10508" width="4.7109375" style="6" customWidth="1"/>
    <col min="10509" max="10509" width="7.7109375" style="6" customWidth="1"/>
    <col min="10510" max="10515" width="5.7109375" style="6" customWidth="1"/>
    <col min="10516" max="10521" width="7.7109375" style="6" customWidth="1"/>
    <col min="10522" max="10522" width="5.7109375" style="6" customWidth="1"/>
    <col min="10523" max="10527" width="7.7109375" style="6" customWidth="1"/>
    <col min="10528" max="10761" width="9.140625" style="6"/>
    <col min="10762" max="10762" width="2.85546875" style="6" customWidth="1"/>
    <col min="10763" max="10763" width="22.140625" style="6" customWidth="1"/>
    <col min="10764" max="10764" width="4.7109375" style="6" customWidth="1"/>
    <col min="10765" max="10765" width="7.7109375" style="6" customWidth="1"/>
    <col min="10766" max="10771" width="5.7109375" style="6" customWidth="1"/>
    <col min="10772" max="10777" width="7.7109375" style="6" customWidth="1"/>
    <col min="10778" max="10778" width="5.7109375" style="6" customWidth="1"/>
    <col min="10779" max="10783" width="7.7109375" style="6" customWidth="1"/>
    <col min="10784" max="11017" width="9.140625" style="6"/>
    <col min="11018" max="11018" width="2.85546875" style="6" customWidth="1"/>
    <col min="11019" max="11019" width="22.140625" style="6" customWidth="1"/>
    <col min="11020" max="11020" width="4.7109375" style="6" customWidth="1"/>
    <col min="11021" max="11021" width="7.7109375" style="6" customWidth="1"/>
    <col min="11022" max="11027" width="5.7109375" style="6" customWidth="1"/>
    <col min="11028" max="11033" width="7.7109375" style="6" customWidth="1"/>
    <col min="11034" max="11034" width="5.7109375" style="6" customWidth="1"/>
    <col min="11035" max="11039" width="7.7109375" style="6" customWidth="1"/>
    <col min="11040" max="11273" width="9.140625" style="6"/>
    <col min="11274" max="11274" width="2.85546875" style="6" customWidth="1"/>
    <col min="11275" max="11275" width="22.140625" style="6" customWidth="1"/>
    <col min="11276" max="11276" width="4.7109375" style="6" customWidth="1"/>
    <col min="11277" max="11277" width="7.7109375" style="6" customWidth="1"/>
    <col min="11278" max="11283" width="5.7109375" style="6" customWidth="1"/>
    <col min="11284" max="11289" width="7.7109375" style="6" customWidth="1"/>
    <col min="11290" max="11290" width="5.7109375" style="6" customWidth="1"/>
    <col min="11291" max="11295" width="7.7109375" style="6" customWidth="1"/>
    <col min="11296" max="11529" width="9.140625" style="6"/>
    <col min="11530" max="11530" width="2.85546875" style="6" customWidth="1"/>
    <col min="11531" max="11531" width="22.140625" style="6" customWidth="1"/>
    <col min="11532" max="11532" width="4.7109375" style="6" customWidth="1"/>
    <col min="11533" max="11533" width="7.7109375" style="6" customWidth="1"/>
    <col min="11534" max="11539" width="5.7109375" style="6" customWidth="1"/>
    <col min="11540" max="11545" width="7.7109375" style="6" customWidth="1"/>
    <col min="11546" max="11546" width="5.7109375" style="6" customWidth="1"/>
    <col min="11547" max="11551" width="7.7109375" style="6" customWidth="1"/>
    <col min="11552" max="11785" width="9.140625" style="6"/>
    <col min="11786" max="11786" width="2.85546875" style="6" customWidth="1"/>
    <col min="11787" max="11787" width="22.140625" style="6" customWidth="1"/>
    <col min="11788" max="11788" width="4.7109375" style="6" customWidth="1"/>
    <col min="11789" max="11789" width="7.7109375" style="6" customWidth="1"/>
    <col min="11790" max="11795" width="5.7109375" style="6" customWidth="1"/>
    <col min="11796" max="11801" width="7.7109375" style="6" customWidth="1"/>
    <col min="11802" max="11802" width="5.7109375" style="6" customWidth="1"/>
    <col min="11803" max="11807" width="7.7109375" style="6" customWidth="1"/>
    <col min="11808" max="12041" width="9.140625" style="6"/>
    <col min="12042" max="12042" width="2.85546875" style="6" customWidth="1"/>
    <col min="12043" max="12043" width="22.140625" style="6" customWidth="1"/>
    <col min="12044" max="12044" width="4.7109375" style="6" customWidth="1"/>
    <col min="12045" max="12045" width="7.7109375" style="6" customWidth="1"/>
    <col min="12046" max="12051" width="5.7109375" style="6" customWidth="1"/>
    <col min="12052" max="12057" width="7.7109375" style="6" customWidth="1"/>
    <col min="12058" max="12058" width="5.7109375" style="6" customWidth="1"/>
    <col min="12059" max="12063" width="7.7109375" style="6" customWidth="1"/>
    <col min="12064" max="12297" width="9.140625" style="6"/>
    <col min="12298" max="12298" width="2.85546875" style="6" customWidth="1"/>
    <col min="12299" max="12299" width="22.140625" style="6" customWidth="1"/>
    <col min="12300" max="12300" width="4.7109375" style="6" customWidth="1"/>
    <col min="12301" max="12301" width="7.7109375" style="6" customWidth="1"/>
    <col min="12302" max="12307" width="5.7109375" style="6" customWidth="1"/>
    <col min="12308" max="12313" width="7.7109375" style="6" customWidth="1"/>
    <col min="12314" max="12314" width="5.7109375" style="6" customWidth="1"/>
    <col min="12315" max="12319" width="7.7109375" style="6" customWidth="1"/>
    <col min="12320" max="12553" width="9.140625" style="6"/>
    <col min="12554" max="12554" width="2.85546875" style="6" customWidth="1"/>
    <col min="12555" max="12555" width="22.140625" style="6" customWidth="1"/>
    <col min="12556" max="12556" width="4.7109375" style="6" customWidth="1"/>
    <col min="12557" max="12557" width="7.7109375" style="6" customWidth="1"/>
    <col min="12558" max="12563" width="5.7109375" style="6" customWidth="1"/>
    <col min="12564" max="12569" width="7.7109375" style="6" customWidth="1"/>
    <col min="12570" max="12570" width="5.7109375" style="6" customWidth="1"/>
    <col min="12571" max="12575" width="7.7109375" style="6" customWidth="1"/>
    <col min="12576" max="12809" width="9.140625" style="6"/>
    <col min="12810" max="12810" width="2.85546875" style="6" customWidth="1"/>
    <col min="12811" max="12811" width="22.140625" style="6" customWidth="1"/>
    <col min="12812" max="12812" width="4.7109375" style="6" customWidth="1"/>
    <col min="12813" max="12813" width="7.7109375" style="6" customWidth="1"/>
    <col min="12814" max="12819" width="5.7109375" style="6" customWidth="1"/>
    <col min="12820" max="12825" width="7.7109375" style="6" customWidth="1"/>
    <col min="12826" max="12826" width="5.7109375" style="6" customWidth="1"/>
    <col min="12827" max="12831" width="7.7109375" style="6" customWidth="1"/>
    <col min="12832" max="13065" width="9.140625" style="6"/>
    <col min="13066" max="13066" width="2.85546875" style="6" customWidth="1"/>
    <col min="13067" max="13067" width="22.140625" style="6" customWidth="1"/>
    <col min="13068" max="13068" width="4.7109375" style="6" customWidth="1"/>
    <col min="13069" max="13069" width="7.7109375" style="6" customWidth="1"/>
    <col min="13070" max="13075" width="5.7109375" style="6" customWidth="1"/>
    <col min="13076" max="13081" width="7.7109375" style="6" customWidth="1"/>
    <col min="13082" max="13082" width="5.7109375" style="6" customWidth="1"/>
    <col min="13083" max="13087" width="7.7109375" style="6" customWidth="1"/>
    <col min="13088" max="13321" width="9.140625" style="6"/>
    <col min="13322" max="13322" width="2.85546875" style="6" customWidth="1"/>
    <col min="13323" max="13323" width="22.140625" style="6" customWidth="1"/>
    <col min="13324" max="13324" width="4.7109375" style="6" customWidth="1"/>
    <col min="13325" max="13325" width="7.7109375" style="6" customWidth="1"/>
    <col min="13326" max="13331" width="5.7109375" style="6" customWidth="1"/>
    <col min="13332" max="13337" width="7.7109375" style="6" customWidth="1"/>
    <col min="13338" max="13338" width="5.7109375" style="6" customWidth="1"/>
    <col min="13339" max="13343" width="7.7109375" style="6" customWidth="1"/>
    <col min="13344" max="13577" width="9.140625" style="6"/>
    <col min="13578" max="13578" width="2.85546875" style="6" customWidth="1"/>
    <col min="13579" max="13579" width="22.140625" style="6" customWidth="1"/>
    <col min="13580" max="13580" width="4.7109375" style="6" customWidth="1"/>
    <col min="13581" max="13581" width="7.7109375" style="6" customWidth="1"/>
    <col min="13582" max="13587" width="5.7109375" style="6" customWidth="1"/>
    <col min="13588" max="13593" width="7.7109375" style="6" customWidth="1"/>
    <col min="13594" max="13594" width="5.7109375" style="6" customWidth="1"/>
    <col min="13595" max="13599" width="7.7109375" style="6" customWidth="1"/>
    <col min="13600" max="13833" width="9.140625" style="6"/>
    <col min="13834" max="13834" width="2.85546875" style="6" customWidth="1"/>
    <col min="13835" max="13835" width="22.140625" style="6" customWidth="1"/>
    <col min="13836" max="13836" width="4.7109375" style="6" customWidth="1"/>
    <col min="13837" max="13837" width="7.7109375" style="6" customWidth="1"/>
    <col min="13838" max="13843" width="5.7109375" style="6" customWidth="1"/>
    <col min="13844" max="13849" width="7.7109375" style="6" customWidth="1"/>
    <col min="13850" max="13850" width="5.7109375" style="6" customWidth="1"/>
    <col min="13851" max="13855" width="7.7109375" style="6" customWidth="1"/>
    <col min="13856" max="14089" width="9.140625" style="6"/>
    <col min="14090" max="14090" width="2.85546875" style="6" customWidth="1"/>
    <col min="14091" max="14091" width="22.140625" style="6" customWidth="1"/>
    <col min="14092" max="14092" width="4.7109375" style="6" customWidth="1"/>
    <col min="14093" max="14093" width="7.7109375" style="6" customWidth="1"/>
    <col min="14094" max="14099" width="5.7109375" style="6" customWidth="1"/>
    <col min="14100" max="14105" width="7.7109375" style="6" customWidth="1"/>
    <col min="14106" max="14106" width="5.7109375" style="6" customWidth="1"/>
    <col min="14107" max="14111" width="7.7109375" style="6" customWidth="1"/>
    <col min="14112" max="14345" width="9.140625" style="6"/>
    <col min="14346" max="14346" width="2.85546875" style="6" customWidth="1"/>
    <col min="14347" max="14347" width="22.140625" style="6" customWidth="1"/>
    <col min="14348" max="14348" width="4.7109375" style="6" customWidth="1"/>
    <col min="14349" max="14349" width="7.7109375" style="6" customWidth="1"/>
    <col min="14350" max="14355" width="5.7109375" style="6" customWidth="1"/>
    <col min="14356" max="14361" width="7.7109375" style="6" customWidth="1"/>
    <col min="14362" max="14362" width="5.7109375" style="6" customWidth="1"/>
    <col min="14363" max="14367" width="7.7109375" style="6" customWidth="1"/>
    <col min="14368" max="14601" width="9.140625" style="6"/>
    <col min="14602" max="14602" width="2.85546875" style="6" customWidth="1"/>
    <col min="14603" max="14603" width="22.140625" style="6" customWidth="1"/>
    <col min="14604" max="14604" width="4.7109375" style="6" customWidth="1"/>
    <col min="14605" max="14605" width="7.7109375" style="6" customWidth="1"/>
    <col min="14606" max="14611" width="5.7109375" style="6" customWidth="1"/>
    <col min="14612" max="14617" width="7.7109375" style="6" customWidth="1"/>
    <col min="14618" max="14618" width="5.7109375" style="6" customWidth="1"/>
    <col min="14619" max="14623" width="7.7109375" style="6" customWidth="1"/>
    <col min="14624" max="14857" width="9.140625" style="6"/>
    <col min="14858" max="14858" width="2.85546875" style="6" customWidth="1"/>
    <col min="14859" max="14859" width="22.140625" style="6" customWidth="1"/>
    <col min="14860" max="14860" width="4.7109375" style="6" customWidth="1"/>
    <col min="14861" max="14861" width="7.7109375" style="6" customWidth="1"/>
    <col min="14862" max="14867" width="5.7109375" style="6" customWidth="1"/>
    <col min="14868" max="14873" width="7.7109375" style="6" customWidth="1"/>
    <col min="14874" max="14874" width="5.7109375" style="6" customWidth="1"/>
    <col min="14875" max="14879" width="7.7109375" style="6" customWidth="1"/>
    <col min="14880" max="15113" width="9.140625" style="6"/>
    <col min="15114" max="15114" width="2.85546875" style="6" customWidth="1"/>
    <col min="15115" max="15115" width="22.140625" style="6" customWidth="1"/>
    <col min="15116" max="15116" width="4.7109375" style="6" customWidth="1"/>
    <col min="15117" max="15117" width="7.7109375" style="6" customWidth="1"/>
    <col min="15118" max="15123" width="5.7109375" style="6" customWidth="1"/>
    <col min="15124" max="15129" width="7.7109375" style="6" customWidth="1"/>
    <col min="15130" max="15130" width="5.7109375" style="6" customWidth="1"/>
    <col min="15131" max="15135" width="7.7109375" style="6" customWidth="1"/>
    <col min="15136" max="15369" width="9.140625" style="6"/>
    <col min="15370" max="15370" width="2.85546875" style="6" customWidth="1"/>
    <col min="15371" max="15371" width="22.140625" style="6" customWidth="1"/>
    <col min="15372" max="15372" width="4.7109375" style="6" customWidth="1"/>
    <col min="15373" max="15373" width="7.7109375" style="6" customWidth="1"/>
    <col min="15374" max="15379" width="5.7109375" style="6" customWidth="1"/>
    <col min="15380" max="15385" width="7.7109375" style="6" customWidth="1"/>
    <col min="15386" max="15386" width="5.7109375" style="6" customWidth="1"/>
    <col min="15387" max="15391" width="7.7109375" style="6" customWidth="1"/>
    <col min="15392" max="15625" width="9.140625" style="6"/>
    <col min="15626" max="15626" width="2.85546875" style="6" customWidth="1"/>
    <col min="15627" max="15627" width="22.140625" style="6" customWidth="1"/>
    <col min="15628" max="15628" width="4.7109375" style="6" customWidth="1"/>
    <col min="15629" max="15629" width="7.7109375" style="6" customWidth="1"/>
    <col min="15630" max="15635" width="5.7109375" style="6" customWidth="1"/>
    <col min="15636" max="15641" width="7.7109375" style="6" customWidth="1"/>
    <col min="15642" max="15642" width="5.7109375" style="6" customWidth="1"/>
    <col min="15643" max="15647" width="7.7109375" style="6" customWidth="1"/>
    <col min="15648" max="15881" width="9.140625" style="6"/>
    <col min="15882" max="15882" width="2.85546875" style="6" customWidth="1"/>
    <col min="15883" max="15883" width="22.140625" style="6" customWidth="1"/>
    <col min="15884" max="15884" width="4.7109375" style="6" customWidth="1"/>
    <col min="15885" max="15885" width="7.7109375" style="6" customWidth="1"/>
    <col min="15886" max="15891" width="5.7109375" style="6" customWidth="1"/>
    <col min="15892" max="15897" width="7.7109375" style="6" customWidth="1"/>
    <col min="15898" max="15898" width="5.7109375" style="6" customWidth="1"/>
    <col min="15899" max="15903" width="7.7109375" style="6" customWidth="1"/>
    <col min="15904" max="16137" width="9.140625" style="6"/>
    <col min="16138" max="16138" width="2.85546875" style="6" customWidth="1"/>
    <col min="16139" max="16139" width="22.140625" style="6" customWidth="1"/>
    <col min="16140" max="16140" width="4.7109375" style="6" customWidth="1"/>
    <col min="16141" max="16141" width="7.7109375" style="6" customWidth="1"/>
    <col min="16142" max="16147" width="5.7109375" style="6" customWidth="1"/>
    <col min="16148" max="16153" width="7.7109375" style="6" customWidth="1"/>
    <col min="16154" max="16154" width="5.7109375" style="6" customWidth="1"/>
    <col min="16155" max="16159" width="7.7109375" style="6" customWidth="1"/>
    <col min="16160" max="16384" width="9.140625" style="6"/>
  </cols>
  <sheetData>
    <row r="1" spans="1:31" ht="8.25" customHeight="1" x14ac:dyDescent="0.2"/>
    <row r="2" spans="1:31" s="2" customFormat="1" x14ac:dyDescent="0.2">
      <c r="B2" s="7" t="s">
        <v>22</v>
      </c>
      <c r="C2" s="5" t="s">
        <v>80</v>
      </c>
      <c r="G2" s="7" t="s">
        <v>26</v>
      </c>
      <c r="H2" s="3" t="s">
        <v>21</v>
      </c>
      <c r="I2" s="4"/>
      <c r="J2" s="4"/>
      <c r="K2" s="7" t="s">
        <v>24</v>
      </c>
      <c r="M2" s="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27</v>
      </c>
      <c r="Z2" s="3"/>
    </row>
    <row r="3" spans="1:31" s="2" customFormat="1" x14ac:dyDescent="0.2">
      <c r="B3" s="7" t="s">
        <v>0</v>
      </c>
      <c r="C3" s="5" t="s">
        <v>81</v>
      </c>
      <c r="G3" s="7" t="s">
        <v>23</v>
      </c>
      <c r="H3" s="3" t="s">
        <v>82</v>
      </c>
      <c r="I3" s="4"/>
      <c r="J3" s="4"/>
      <c r="K3" s="7" t="s">
        <v>25</v>
      </c>
      <c r="M3" s="3"/>
      <c r="N3" s="9"/>
      <c r="O3" s="3"/>
      <c r="P3" s="3"/>
      <c r="Q3" s="3"/>
      <c r="R3" s="3"/>
      <c r="S3" s="3"/>
      <c r="T3" s="3"/>
      <c r="U3" s="3"/>
      <c r="V3" s="3"/>
      <c r="AE3" s="9"/>
    </row>
    <row r="4" spans="1:31" s="2" customFormat="1" ht="13.5" thickBot="1" x14ac:dyDescent="0.25">
      <c r="B4" s="10"/>
      <c r="C4" s="10"/>
      <c r="D4" s="11"/>
      <c r="E4" s="12"/>
      <c r="F4" s="12"/>
      <c r="G4" s="11"/>
      <c r="H4" s="12"/>
      <c r="I4" s="10"/>
      <c r="J4" s="11"/>
      <c r="K4" s="12"/>
      <c r="L4" s="12"/>
      <c r="M4" s="12"/>
      <c r="N4" s="1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E4" s="9"/>
    </row>
    <row r="5" spans="1:31" s="2" customFormat="1" x14ac:dyDescent="0.2">
      <c r="B5" s="14"/>
      <c r="C5" s="15"/>
      <c r="D5" s="42" t="s">
        <v>1</v>
      </c>
      <c r="E5" s="16" t="s">
        <v>2</v>
      </c>
      <c r="F5" s="17" t="s">
        <v>28</v>
      </c>
      <c r="G5" s="18" t="s">
        <v>29</v>
      </c>
      <c r="H5" s="18" t="s">
        <v>30</v>
      </c>
      <c r="I5" s="18" t="s">
        <v>31</v>
      </c>
      <c r="J5" s="19" t="s">
        <v>32</v>
      </c>
      <c r="K5" s="20" t="s">
        <v>119</v>
      </c>
      <c r="L5" s="17" t="s">
        <v>10</v>
      </c>
      <c r="M5" s="17" t="s">
        <v>11</v>
      </c>
      <c r="N5" s="17" t="s">
        <v>12</v>
      </c>
      <c r="O5" s="17" t="s">
        <v>13</v>
      </c>
      <c r="P5" s="17" t="s">
        <v>14</v>
      </c>
      <c r="Q5" s="17" t="s">
        <v>15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20" t="s">
        <v>118</v>
      </c>
      <c r="X5" s="21" t="s">
        <v>3</v>
      </c>
      <c r="Y5" s="22" t="s">
        <v>8</v>
      </c>
      <c r="Z5" s="23" t="s">
        <v>9</v>
      </c>
      <c r="AA5" s="24" t="s">
        <v>118</v>
      </c>
      <c r="AB5" s="24" t="s">
        <v>4</v>
      </c>
      <c r="AC5" s="24" t="s">
        <v>5</v>
      </c>
    </row>
    <row r="6" spans="1:31" s="2" customFormat="1" ht="13.5" thickBot="1" x14ac:dyDescent="0.25">
      <c r="B6" s="25" t="s">
        <v>6</v>
      </c>
      <c r="C6" s="58" t="s">
        <v>83</v>
      </c>
      <c r="D6" s="43"/>
      <c r="E6" s="29">
        <f>SUM(K6+W6+X6+AA6+AB6+AC6)</f>
        <v>1</v>
      </c>
      <c r="F6" s="26">
        <v>0.1</v>
      </c>
      <c r="G6" s="27">
        <v>0.1</v>
      </c>
      <c r="H6" s="27">
        <v>0.1</v>
      </c>
      <c r="I6" s="27">
        <v>0.1</v>
      </c>
      <c r="J6" s="28">
        <v>0</v>
      </c>
      <c r="K6" s="29">
        <v>0.4</v>
      </c>
      <c r="L6" s="30">
        <v>1.4999999999999999E-2</v>
      </c>
      <c r="M6" s="31">
        <v>1.4999999999999999E-2</v>
      </c>
      <c r="N6" s="30">
        <v>1.4999999999999999E-2</v>
      </c>
      <c r="O6" s="31">
        <v>1.4999999999999999E-2</v>
      </c>
      <c r="P6" s="30">
        <v>1.4999999999999999E-2</v>
      </c>
      <c r="Q6" s="31">
        <v>1.4999999999999999E-2</v>
      </c>
      <c r="R6" s="30">
        <v>1.4999999999999999E-2</v>
      </c>
      <c r="S6" s="31">
        <v>1.4999999999999999E-2</v>
      </c>
      <c r="T6" s="30">
        <v>1.4999999999999999E-2</v>
      </c>
      <c r="U6" s="31">
        <v>1.4999999999999999E-2</v>
      </c>
      <c r="V6" s="30">
        <v>0</v>
      </c>
      <c r="W6" s="29">
        <v>0.15</v>
      </c>
      <c r="X6" s="32">
        <v>0.05</v>
      </c>
      <c r="Y6" s="33">
        <v>0.05</v>
      </c>
      <c r="Z6" s="34">
        <v>0.05</v>
      </c>
      <c r="AA6" s="29">
        <v>0.1</v>
      </c>
      <c r="AB6" s="35">
        <v>0.15</v>
      </c>
      <c r="AC6" s="35">
        <v>0.15</v>
      </c>
    </row>
    <row r="7" spans="1:31" ht="14.25" x14ac:dyDescent="0.2">
      <c r="A7" s="36">
        <v>1</v>
      </c>
      <c r="B7" s="37" t="s">
        <v>41</v>
      </c>
      <c r="C7" s="60"/>
      <c r="D7" s="118" t="str">
        <f>IF(E7&gt;92.49,"A",IF(E7&gt;89.49,"A-",IF(E7&gt;86.49,"B+",IF(E7&gt;82.49,"B",IF(E7&gt;79.49,"B-",IF(E7&gt;76.49,"C+",IF(E7&gt;70.49,"C",IF(E7&gt;67.49,"C-",IF(E7&gt;59.49,"D",IF(E7&gt;0,"F",""))))))))))</f>
        <v/>
      </c>
      <c r="E7" s="119">
        <f>((K7/100)*40)+((W7/100)*15)+((X7/100)*5)+((AA7/100)*10)+((AB7/100)*15)+((AC7/100)*15)</f>
        <v>0</v>
      </c>
      <c r="F7" s="108">
        <v>0</v>
      </c>
      <c r="G7" s="108">
        <v>0</v>
      </c>
      <c r="H7" s="108">
        <v>0</v>
      </c>
      <c r="I7" s="108">
        <v>0</v>
      </c>
      <c r="J7" s="111">
        <v>0</v>
      </c>
      <c r="K7" s="114">
        <f>(SUM(F7:J7)-MIN(F7:J7))/4</f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11">
        <v>0</v>
      </c>
      <c r="W7" s="114">
        <f>(SUM(L7:V7)-MIN(L7:V7))/10</f>
        <v>0</v>
      </c>
      <c r="X7" s="113">
        <v>0</v>
      </c>
      <c r="Y7" s="111">
        <v>0</v>
      </c>
      <c r="Z7" s="112">
        <v>0</v>
      </c>
      <c r="AA7" s="114">
        <f>SUM(Y7+Z7)/2</f>
        <v>0</v>
      </c>
      <c r="AB7" s="113">
        <v>0</v>
      </c>
      <c r="AC7" s="113">
        <v>0</v>
      </c>
      <c r="AD7" s="110">
        <f t="shared" ref="AD7:AD36" si="0">((((100-K7)/100)*40)+(((100-W7)/100*15)+(((100-X7)/100)*5)+(((100-AA7)/100)*10)+(((100-AB7)/100)*15)+(((100-AC7)/100)*15)+E7)-100)</f>
        <v>0</v>
      </c>
    </row>
    <row r="8" spans="1:31" ht="14.25" x14ac:dyDescent="0.2">
      <c r="A8" s="36">
        <v>2</v>
      </c>
      <c r="B8" s="37" t="s">
        <v>42</v>
      </c>
      <c r="C8" s="60"/>
      <c r="D8" s="120" t="str">
        <f>IF(E8&gt;92.49,"A",IF(E8&gt;89.49,"A-",IF(E8&gt;86.49,"B+",IF(E8&gt;82.49,"B",IF(E8&gt;79.49,"B-",IF(E8&gt;76.49,"C+",IF(E8&gt;70.49,"C",IF(E8&gt;67.49,"C-",IF(E8&gt;59.49,"D",IF(E8&gt;0,"F",""))))))))))</f>
        <v/>
      </c>
      <c r="E8" s="119">
        <f t="shared" ref="E8:E36" si="1">((K8/100)*40)+((W8/100)*15)+((X8/100)*5)+((AA8/100)*10)+((AB8/100)*15)+((AC8/100)*15)</f>
        <v>0</v>
      </c>
      <c r="F8" s="108">
        <v>0</v>
      </c>
      <c r="G8" s="108">
        <v>0</v>
      </c>
      <c r="H8" s="108">
        <v>0</v>
      </c>
      <c r="I8" s="108">
        <v>0</v>
      </c>
      <c r="J8" s="111">
        <v>0</v>
      </c>
      <c r="K8" s="114">
        <f t="shared" ref="K8:K36" si="2">(SUM(F8:J8)-MIN(F8:J8))/4</f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11">
        <v>0</v>
      </c>
      <c r="W8" s="114">
        <f t="shared" ref="W8:W36" si="3">(SUM(L8:V8)-MIN(L8:V8))/10</f>
        <v>0</v>
      </c>
      <c r="X8" s="113">
        <v>0</v>
      </c>
      <c r="Y8" s="111">
        <v>0</v>
      </c>
      <c r="Z8" s="112">
        <v>0</v>
      </c>
      <c r="AA8" s="114">
        <f t="shared" ref="AA8:AA36" si="4">SUM(Y8+Z8)/2</f>
        <v>0</v>
      </c>
      <c r="AB8" s="113">
        <v>0</v>
      </c>
      <c r="AC8" s="113">
        <v>0</v>
      </c>
      <c r="AD8" s="110">
        <f t="shared" si="0"/>
        <v>0</v>
      </c>
    </row>
    <row r="9" spans="1:31" ht="14.25" x14ac:dyDescent="0.2">
      <c r="A9" s="36">
        <v>3</v>
      </c>
      <c r="B9" s="37" t="s">
        <v>43</v>
      </c>
      <c r="C9" s="60"/>
      <c r="D9" s="120" t="str">
        <f t="shared" ref="D9:D36" si="5">IF(E9&gt;92.49,"A",IF(E9&gt;89.49,"A-",IF(E9&gt;86.49,"B+",IF(E9&gt;82.49,"B",IF(E9&gt;79.49,"B-",IF(E9&gt;76.49,"C+",IF(E9&gt;70.49,"C",IF(E9&gt;67.49,"C-",IF(E9&gt;59.49,"D",IF(E9&gt;0,"F",""))))))))))</f>
        <v/>
      </c>
      <c r="E9" s="119">
        <f t="shared" si="1"/>
        <v>0</v>
      </c>
      <c r="F9" s="108">
        <v>0</v>
      </c>
      <c r="G9" s="108">
        <v>0</v>
      </c>
      <c r="H9" s="108">
        <v>0</v>
      </c>
      <c r="I9" s="108">
        <v>0</v>
      </c>
      <c r="J9" s="111">
        <v>0</v>
      </c>
      <c r="K9" s="114">
        <f t="shared" si="2"/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11">
        <v>0</v>
      </c>
      <c r="W9" s="114">
        <f t="shared" si="3"/>
        <v>0</v>
      </c>
      <c r="X9" s="113">
        <v>0</v>
      </c>
      <c r="Y9" s="111">
        <v>0</v>
      </c>
      <c r="Z9" s="112">
        <v>0</v>
      </c>
      <c r="AA9" s="114">
        <f t="shared" si="4"/>
        <v>0</v>
      </c>
      <c r="AB9" s="113">
        <v>0</v>
      </c>
      <c r="AC9" s="113">
        <v>0</v>
      </c>
      <c r="AD9" s="110">
        <f t="shared" si="0"/>
        <v>0</v>
      </c>
    </row>
    <row r="10" spans="1:31" ht="14.25" x14ac:dyDescent="0.2">
      <c r="A10" s="36">
        <v>4</v>
      </c>
      <c r="B10" s="37" t="s">
        <v>44</v>
      </c>
      <c r="C10" s="152"/>
      <c r="D10" s="120" t="str">
        <f t="shared" si="5"/>
        <v/>
      </c>
      <c r="E10" s="119">
        <f t="shared" si="1"/>
        <v>0</v>
      </c>
      <c r="F10" s="108">
        <v>0</v>
      </c>
      <c r="G10" s="108">
        <v>0</v>
      </c>
      <c r="H10" s="108">
        <v>0</v>
      </c>
      <c r="I10" s="108">
        <v>0</v>
      </c>
      <c r="J10" s="111">
        <v>0</v>
      </c>
      <c r="K10" s="114">
        <f t="shared" si="2"/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11">
        <v>0</v>
      </c>
      <c r="W10" s="114">
        <f t="shared" si="3"/>
        <v>0</v>
      </c>
      <c r="X10" s="113">
        <v>0</v>
      </c>
      <c r="Y10" s="111">
        <v>0</v>
      </c>
      <c r="Z10" s="112">
        <v>0</v>
      </c>
      <c r="AA10" s="114">
        <f t="shared" si="4"/>
        <v>0</v>
      </c>
      <c r="AB10" s="113">
        <v>0</v>
      </c>
      <c r="AC10" s="113">
        <v>0</v>
      </c>
      <c r="AD10" s="110">
        <f t="shared" si="0"/>
        <v>0</v>
      </c>
    </row>
    <row r="11" spans="1:31" ht="14.25" x14ac:dyDescent="0.2">
      <c r="A11" s="36">
        <v>5</v>
      </c>
      <c r="B11" s="37" t="s">
        <v>45</v>
      </c>
      <c r="C11" s="60"/>
      <c r="D11" s="120" t="str">
        <f t="shared" si="5"/>
        <v/>
      </c>
      <c r="E11" s="119">
        <f t="shared" si="1"/>
        <v>0</v>
      </c>
      <c r="F11" s="108">
        <v>0</v>
      </c>
      <c r="G11" s="108">
        <v>0</v>
      </c>
      <c r="H11" s="108">
        <v>0</v>
      </c>
      <c r="I11" s="108">
        <v>0</v>
      </c>
      <c r="J11" s="111">
        <v>0</v>
      </c>
      <c r="K11" s="114">
        <f t="shared" si="2"/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11">
        <v>0</v>
      </c>
      <c r="W11" s="114">
        <f t="shared" si="3"/>
        <v>0</v>
      </c>
      <c r="X11" s="113">
        <v>0</v>
      </c>
      <c r="Y11" s="111">
        <v>0</v>
      </c>
      <c r="Z11" s="112">
        <v>0</v>
      </c>
      <c r="AA11" s="114">
        <f t="shared" si="4"/>
        <v>0</v>
      </c>
      <c r="AB11" s="113">
        <v>0</v>
      </c>
      <c r="AC11" s="113">
        <v>0</v>
      </c>
      <c r="AD11" s="110">
        <f t="shared" si="0"/>
        <v>0</v>
      </c>
    </row>
    <row r="12" spans="1:31" ht="14.25" x14ac:dyDescent="0.2">
      <c r="A12" s="36">
        <v>6</v>
      </c>
      <c r="B12" s="37" t="s">
        <v>46</v>
      </c>
      <c r="C12" s="60"/>
      <c r="D12" s="120" t="str">
        <f t="shared" si="5"/>
        <v/>
      </c>
      <c r="E12" s="119">
        <f t="shared" si="1"/>
        <v>0</v>
      </c>
      <c r="F12" s="108">
        <v>0</v>
      </c>
      <c r="G12" s="108">
        <v>0</v>
      </c>
      <c r="H12" s="108">
        <v>0</v>
      </c>
      <c r="I12" s="108">
        <v>0</v>
      </c>
      <c r="J12" s="111">
        <v>0</v>
      </c>
      <c r="K12" s="114">
        <f t="shared" si="2"/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11">
        <v>0</v>
      </c>
      <c r="W12" s="114">
        <f t="shared" si="3"/>
        <v>0</v>
      </c>
      <c r="X12" s="113">
        <v>0</v>
      </c>
      <c r="Y12" s="111">
        <v>0</v>
      </c>
      <c r="Z12" s="112">
        <v>0</v>
      </c>
      <c r="AA12" s="114">
        <f t="shared" si="4"/>
        <v>0</v>
      </c>
      <c r="AB12" s="113">
        <v>0</v>
      </c>
      <c r="AC12" s="113">
        <v>0</v>
      </c>
      <c r="AD12" s="110">
        <f t="shared" si="0"/>
        <v>0</v>
      </c>
    </row>
    <row r="13" spans="1:31" ht="14.25" x14ac:dyDescent="0.2">
      <c r="A13" s="36">
        <v>7</v>
      </c>
      <c r="B13" s="37" t="s">
        <v>47</v>
      </c>
      <c r="C13" s="60"/>
      <c r="D13" s="120" t="str">
        <f t="shared" si="5"/>
        <v/>
      </c>
      <c r="E13" s="119">
        <f t="shared" si="1"/>
        <v>0</v>
      </c>
      <c r="F13" s="108">
        <v>0</v>
      </c>
      <c r="G13" s="108">
        <v>0</v>
      </c>
      <c r="H13" s="108">
        <v>0</v>
      </c>
      <c r="I13" s="108">
        <v>0</v>
      </c>
      <c r="J13" s="111">
        <v>0</v>
      </c>
      <c r="K13" s="114">
        <f t="shared" si="2"/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11">
        <v>0</v>
      </c>
      <c r="W13" s="114">
        <f t="shared" si="3"/>
        <v>0</v>
      </c>
      <c r="X13" s="113">
        <v>0</v>
      </c>
      <c r="Y13" s="111">
        <v>0</v>
      </c>
      <c r="Z13" s="112">
        <v>0</v>
      </c>
      <c r="AA13" s="114">
        <f t="shared" si="4"/>
        <v>0</v>
      </c>
      <c r="AB13" s="113">
        <v>0</v>
      </c>
      <c r="AC13" s="113">
        <v>0</v>
      </c>
      <c r="AD13" s="110">
        <f t="shared" si="0"/>
        <v>0</v>
      </c>
    </row>
    <row r="14" spans="1:31" ht="14.25" x14ac:dyDescent="0.2">
      <c r="A14" s="36">
        <v>8</v>
      </c>
      <c r="B14" s="37" t="s">
        <v>48</v>
      </c>
      <c r="C14" s="60"/>
      <c r="D14" s="120" t="str">
        <f t="shared" si="5"/>
        <v/>
      </c>
      <c r="E14" s="119">
        <f t="shared" si="1"/>
        <v>0</v>
      </c>
      <c r="F14" s="108">
        <v>0</v>
      </c>
      <c r="G14" s="108">
        <v>0</v>
      </c>
      <c r="H14" s="108">
        <v>0</v>
      </c>
      <c r="I14" s="108">
        <v>0</v>
      </c>
      <c r="J14" s="111">
        <v>0</v>
      </c>
      <c r="K14" s="114">
        <f t="shared" si="2"/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11">
        <v>0</v>
      </c>
      <c r="W14" s="114">
        <f t="shared" si="3"/>
        <v>0</v>
      </c>
      <c r="X14" s="113">
        <v>0</v>
      </c>
      <c r="Y14" s="111">
        <v>0</v>
      </c>
      <c r="Z14" s="112">
        <v>0</v>
      </c>
      <c r="AA14" s="114">
        <f t="shared" si="4"/>
        <v>0</v>
      </c>
      <c r="AB14" s="113">
        <v>0</v>
      </c>
      <c r="AC14" s="113">
        <v>0</v>
      </c>
      <c r="AD14" s="110">
        <f t="shared" si="0"/>
        <v>0</v>
      </c>
    </row>
    <row r="15" spans="1:31" ht="14.25" x14ac:dyDescent="0.2">
      <c r="A15" s="36">
        <v>9</v>
      </c>
      <c r="B15" s="37" t="s">
        <v>49</v>
      </c>
      <c r="C15" s="60"/>
      <c r="D15" s="120" t="str">
        <f t="shared" si="5"/>
        <v/>
      </c>
      <c r="E15" s="119">
        <f t="shared" si="1"/>
        <v>0</v>
      </c>
      <c r="F15" s="108">
        <v>0</v>
      </c>
      <c r="G15" s="108">
        <v>0</v>
      </c>
      <c r="H15" s="108">
        <v>0</v>
      </c>
      <c r="I15" s="108">
        <v>0</v>
      </c>
      <c r="J15" s="111">
        <v>0</v>
      </c>
      <c r="K15" s="114">
        <f t="shared" si="2"/>
        <v>0</v>
      </c>
      <c r="L15" s="108">
        <v>0</v>
      </c>
      <c r="M15" s="108">
        <v>0</v>
      </c>
      <c r="N15" s="108">
        <v>0</v>
      </c>
      <c r="O15" s="108">
        <v>0</v>
      </c>
      <c r="P15" s="108">
        <v>0</v>
      </c>
      <c r="Q15" s="108">
        <v>0</v>
      </c>
      <c r="R15" s="108">
        <v>0</v>
      </c>
      <c r="S15" s="108">
        <v>0</v>
      </c>
      <c r="T15" s="108">
        <v>0</v>
      </c>
      <c r="U15" s="108">
        <v>0</v>
      </c>
      <c r="V15" s="111">
        <v>0</v>
      </c>
      <c r="W15" s="114">
        <f t="shared" si="3"/>
        <v>0</v>
      </c>
      <c r="X15" s="113">
        <v>0</v>
      </c>
      <c r="Y15" s="111">
        <v>0</v>
      </c>
      <c r="Z15" s="112">
        <v>0</v>
      </c>
      <c r="AA15" s="114">
        <f t="shared" si="4"/>
        <v>0</v>
      </c>
      <c r="AB15" s="113">
        <v>0</v>
      </c>
      <c r="AC15" s="113">
        <v>0</v>
      </c>
      <c r="AD15" s="110">
        <f t="shared" si="0"/>
        <v>0</v>
      </c>
    </row>
    <row r="16" spans="1:31" ht="14.25" x14ac:dyDescent="0.2">
      <c r="A16" s="36">
        <v>10</v>
      </c>
      <c r="B16" s="37" t="s">
        <v>50</v>
      </c>
      <c r="C16" s="60"/>
      <c r="D16" s="120" t="str">
        <f t="shared" si="5"/>
        <v/>
      </c>
      <c r="E16" s="119">
        <f t="shared" si="1"/>
        <v>0</v>
      </c>
      <c r="F16" s="108">
        <v>0</v>
      </c>
      <c r="G16" s="108">
        <v>0</v>
      </c>
      <c r="H16" s="108">
        <v>0</v>
      </c>
      <c r="I16" s="108">
        <v>0</v>
      </c>
      <c r="J16" s="111">
        <v>0</v>
      </c>
      <c r="K16" s="114">
        <f t="shared" si="2"/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0</v>
      </c>
      <c r="R16" s="108">
        <v>0</v>
      </c>
      <c r="S16" s="108">
        <v>0</v>
      </c>
      <c r="T16" s="108">
        <v>0</v>
      </c>
      <c r="U16" s="108">
        <v>0</v>
      </c>
      <c r="V16" s="111">
        <v>0</v>
      </c>
      <c r="W16" s="114">
        <f t="shared" si="3"/>
        <v>0</v>
      </c>
      <c r="X16" s="113">
        <v>0</v>
      </c>
      <c r="Y16" s="111">
        <v>0</v>
      </c>
      <c r="Z16" s="112">
        <v>0</v>
      </c>
      <c r="AA16" s="114">
        <f t="shared" si="4"/>
        <v>0</v>
      </c>
      <c r="AB16" s="113">
        <v>0</v>
      </c>
      <c r="AC16" s="113">
        <v>0</v>
      </c>
      <c r="AD16" s="110">
        <f t="shared" si="0"/>
        <v>0</v>
      </c>
    </row>
    <row r="17" spans="1:30" ht="14.25" x14ac:dyDescent="0.2">
      <c r="A17" s="36">
        <v>11</v>
      </c>
      <c r="B17" s="37" t="s">
        <v>51</v>
      </c>
      <c r="C17" s="60"/>
      <c r="D17" s="120" t="str">
        <f t="shared" si="5"/>
        <v/>
      </c>
      <c r="E17" s="119">
        <f t="shared" si="1"/>
        <v>0</v>
      </c>
      <c r="F17" s="108">
        <v>0</v>
      </c>
      <c r="G17" s="108">
        <v>0</v>
      </c>
      <c r="H17" s="108">
        <v>0</v>
      </c>
      <c r="I17" s="108">
        <v>0</v>
      </c>
      <c r="J17" s="111">
        <v>0</v>
      </c>
      <c r="K17" s="114">
        <f t="shared" si="2"/>
        <v>0</v>
      </c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11">
        <v>0</v>
      </c>
      <c r="W17" s="114">
        <f t="shared" si="3"/>
        <v>0</v>
      </c>
      <c r="X17" s="113">
        <v>0</v>
      </c>
      <c r="Y17" s="111">
        <v>0</v>
      </c>
      <c r="Z17" s="112">
        <v>0</v>
      </c>
      <c r="AA17" s="114">
        <f t="shared" si="4"/>
        <v>0</v>
      </c>
      <c r="AB17" s="113">
        <v>0</v>
      </c>
      <c r="AC17" s="113">
        <v>0</v>
      </c>
      <c r="AD17" s="110">
        <f t="shared" si="0"/>
        <v>0</v>
      </c>
    </row>
    <row r="18" spans="1:30" ht="14.25" x14ac:dyDescent="0.2">
      <c r="A18" s="36">
        <v>12</v>
      </c>
      <c r="B18" s="37" t="s">
        <v>52</v>
      </c>
      <c r="C18" s="60"/>
      <c r="D18" s="120" t="str">
        <f t="shared" si="5"/>
        <v/>
      </c>
      <c r="E18" s="119">
        <f t="shared" si="1"/>
        <v>0</v>
      </c>
      <c r="F18" s="108">
        <v>0</v>
      </c>
      <c r="G18" s="108">
        <v>0</v>
      </c>
      <c r="H18" s="108">
        <v>0</v>
      </c>
      <c r="I18" s="108">
        <v>0</v>
      </c>
      <c r="J18" s="111">
        <v>0</v>
      </c>
      <c r="K18" s="114">
        <f t="shared" si="2"/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11">
        <v>0</v>
      </c>
      <c r="W18" s="114">
        <f t="shared" si="3"/>
        <v>0</v>
      </c>
      <c r="X18" s="113">
        <v>0</v>
      </c>
      <c r="Y18" s="111">
        <v>0</v>
      </c>
      <c r="Z18" s="112">
        <v>0</v>
      </c>
      <c r="AA18" s="114">
        <f t="shared" si="4"/>
        <v>0</v>
      </c>
      <c r="AB18" s="113">
        <v>0</v>
      </c>
      <c r="AC18" s="113">
        <v>0</v>
      </c>
      <c r="AD18" s="110">
        <f t="shared" si="0"/>
        <v>0</v>
      </c>
    </row>
    <row r="19" spans="1:30" ht="14.25" x14ac:dyDescent="0.2">
      <c r="A19" s="36">
        <v>13</v>
      </c>
      <c r="B19" s="37" t="s">
        <v>53</v>
      </c>
      <c r="C19" s="60"/>
      <c r="D19" s="120" t="str">
        <f t="shared" si="5"/>
        <v/>
      </c>
      <c r="E19" s="119">
        <f t="shared" si="1"/>
        <v>0</v>
      </c>
      <c r="F19" s="108">
        <v>0</v>
      </c>
      <c r="G19" s="108">
        <v>0</v>
      </c>
      <c r="H19" s="108">
        <v>0</v>
      </c>
      <c r="I19" s="108">
        <v>0</v>
      </c>
      <c r="J19" s="111">
        <v>0</v>
      </c>
      <c r="K19" s="114">
        <f t="shared" si="2"/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11">
        <v>0</v>
      </c>
      <c r="W19" s="114">
        <f t="shared" si="3"/>
        <v>0</v>
      </c>
      <c r="X19" s="113">
        <v>0</v>
      </c>
      <c r="Y19" s="111">
        <v>0</v>
      </c>
      <c r="Z19" s="112">
        <v>0</v>
      </c>
      <c r="AA19" s="114">
        <f t="shared" si="4"/>
        <v>0</v>
      </c>
      <c r="AB19" s="113">
        <v>0</v>
      </c>
      <c r="AC19" s="113">
        <v>0</v>
      </c>
      <c r="AD19" s="110">
        <f t="shared" si="0"/>
        <v>0</v>
      </c>
    </row>
    <row r="20" spans="1:30" ht="14.25" x14ac:dyDescent="0.2">
      <c r="A20" s="36">
        <v>14</v>
      </c>
      <c r="B20" s="37" t="s">
        <v>54</v>
      </c>
      <c r="C20" s="60"/>
      <c r="D20" s="120" t="str">
        <f t="shared" si="5"/>
        <v/>
      </c>
      <c r="E20" s="119">
        <f t="shared" si="1"/>
        <v>0</v>
      </c>
      <c r="F20" s="108">
        <v>0</v>
      </c>
      <c r="G20" s="108">
        <v>0</v>
      </c>
      <c r="H20" s="108">
        <v>0</v>
      </c>
      <c r="I20" s="108">
        <v>0</v>
      </c>
      <c r="J20" s="111">
        <v>0</v>
      </c>
      <c r="K20" s="114">
        <f t="shared" si="2"/>
        <v>0</v>
      </c>
      <c r="L20" s="108">
        <v>0</v>
      </c>
      <c r="M20" s="108">
        <v>0</v>
      </c>
      <c r="N20" s="108">
        <v>0</v>
      </c>
      <c r="O20" s="108">
        <v>0</v>
      </c>
      <c r="P20" s="108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11">
        <v>0</v>
      </c>
      <c r="W20" s="114">
        <f t="shared" si="3"/>
        <v>0</v>
      </c>
      <c r="X20" s="113">
        <v>0</v>
      </c>
      <c r="Y20" s="111">
        <v>0</v>
      </c>
      <c r="Z20" s="112">
        <v>0</v>
      </c>
      <c r="AA20" s="114">
        <f t="shared" si="4"/>
        <v>0</v>
      </c>
      <c r="AB20" s="113">
        <v>0</v>
      </c>
      <c r="AC20" s="113">
        <v>0</v>
      </c>
      <c r="AD20" s="110">
        <f t="shared" si="0"/>
        <v>0</v>
      </c>
    </row>
    <row r="21" spans="1:30" ht="14.25" x14ac:dyDescent="0.2">
      <c r="A21" s="36">
        <v>15</v>
      </c>
      <c r="B21" s="37" t="s">
        <v>55</v>
      </c>
      <c r="C21" s="60"/>
      <c r="D21" s="120" t="str">
        <f t="shared" si="5"/>
        <v/>
      </c>
      <c r="E21" s="119">
        <f t="shared" si="1"/>
        <v>0</v>
      </c>
      <c r="F21" s="108">
        <v>0</v>
      </c>
      <c r="G21" s="108">
        <v>0</v>
      </c>
      <c r="H21" s="108">
        <v>0</v>
      </c>
      <c r="I21" s="108">
        <v>0</v>
      </c>
      <c r="J21" s="111">
        <v>0</v>
      </c>
      <c r="K21" s="114">
        <f t="shared" si="2"/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11">
        <v>0</v>
      </c>
      <c r="W21" s="114">
        <f t="shared" si="3"/>
        <v>0</v>
      </c>
      <c r="X21" s="113">
        <v>0</v>
      </c>
      <c r="Y21" s="111">
        <v>0</v>
      </c>
      <c r="Z21" s="112">
        <v>0</v>
      </c>
      <c r="AA21" s="114">
        <f t="shared" si="4"/>
        <v>0</v>
      </c>
      <c r="AB21" s="113">
        <v>0</v>
      </c>
      <c r="AC21" s="113">
        <v>0</v>
      </c>
      <c r="AD21" s="110">
        <f t="shared" si="0"/>
        <v>0</v>
      </c>
    </row>
    <row r="22" spans="1:30" ht="14.25" x14ac:dyDescent="0.2">
      <c r="A22" s="36">
        <v>16</v>
      </c>
      <c r="B22" s="37" t="s">
        <v>56</v>
      </c>
      <c r="C22" s="60"/>
      <c r="D22" s="120" t="str">
        <f t="shared" si="5"/>
        <v/>
      </c>
      <c r="E22" s="119">
        <f t="shared" si="1"/>
        <v>0</v>
      </c>
      <c r="F22" s="108">
        <v>0</v>
      </c>
      <c r="G22" s="108">
        <v>0</v>
      </c>
      <c r="H22" s="108">
        <v>0</v>
      </c>
      <c r="I22" s="108">
        <v>0</v>
      </c>
      <c r="J22" s="111">
        <v>0</v>
      </c>
      <c r="K22" s="114">
        <f t="shared" si="2"/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11">
        <v>0</v>
      </c>
      <c r="W22" s="114">
        <f t="shared" si="3"/>
        <v>0</v>
      </c>
      <c r="X22" s="113">
        <v>0</v>
      </c>
      <c r="Y22" s="111">
        <v>0</v>
      </c>
      <c r="Z22" s="112">
        <v>0</v>
      </c>
      <c r="AA22" s="114">
        <f t="shared" si="4"/>
        <v>0</v>
      </c>
      <c r="AB22" s="113">
        <v>0</v>
      </c>
      <c r="AC22" s="113">
        <v>0</v>
      </c>
      <c r="AD22" s="110">
        <f t="shared" si="0"/>
        <v>0</v>
      </c>
    </row>
    <row r="23" spans="1:30" ht="14.25" x14ac:dyDescent="0.2">
      <c r="A23" s="36">
        <v>17</v>
      </c>
      <c r="B23" s="37" t="s">
        <v>57</v>
      </c>
      <c r="C23" s="60"/>
      <c r="D23" s="120" t="str">
        <f t="shared" si="5"/>
        <v/>
      </c>
      <c r="E23" s="119">
        <f t="shared" si="1"/>
        <v>0</v>
      </c>
      <c r="F23" s="108">
        <v>0</v>
      </c>
      <c r="G23" s="108">
        <v>0</v>
      </c>
      <c r="H23" s="108">
        <v>0</v>
      </c>
      <c r="I23" s="108">
        <v>0</v>
      </c>
      <c r="J23" s="111">
        <v>0</v>
      </c>
      <c r="K23" s="114">
        <f t="shared" si="2"/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11">
        <v>0</v>
      </c>
      <c r="W23" s="114">
        <f t="shared" si="3"/>
        <v>0</v>
      </c>
      <c r="X23" s="113">
        <v>0</v>
      </c>
      <c r="Y23" s="111">
        <v>0</v>
      </c>
      <c r="Z23" s="112">
        <v>0</v>
      </c>
      <c r="AA23" s="114">
        <f t="shared" si="4"/>
        <v>0</v>
      </c>
      <c r="AB23" s="113">
        <v>0</v>
      </c>
      <c r="AC23" s="113">
        <v>0</v>
      </c>
      <c r="AD23" s="110">
        <f t="shared" si="0"/>
        <v>0</v>
      </c>
    </row>
    <row r="24" spans="1:30" ht="14.25" x14ac:dyDescent="0.2">
      <c r="A24" s="36">
        <v>18</v>
      </c>
      <c r="B24" s="37" t="s">
        <v>58</v>
      </c>
      <c r="C24" s="60"/>
      <c r="D24" s="120" t="str">
        <f t="shared" si="5"/>
        <v/>
      </c>
      <c r="E24" s="119">
        <f t="shared" si="1"/>
        <v>0</v>
      </c>
      <c r="F24" s="108">
        <v>0</v>
      </c>
      <c r="G24" s="108">
        <v>0</v>
      </c>
      <c r="H24" s="108">
        <v>0</v>
      </c>
      <c r="I24" s="108">
        <v>0</v>
      </c>
      <c r="J24" s="111">
        <v>0</v>
      </c>
      <c r="K24" s="114">
        <f t="shared" si="2"/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11">
        <v>0</v>
      </c>
      <c r="W24" s="114">
        <f t="shared" si="3"/>
        <v>0</v>
      </c>
      <c r="X24" s="113">
        <v>0</v>
      </c>
      <c r="Y24" s="111">
        <v>0</v>
      </c>
      <c r="Z24" s="112">
        <v>0</v>
      </c>
      <c r="AA24" s="114">
        <f t="shared" si="4"/>
        <v>0</v>
      </c>
      <c r="AB24" s="113">
        <v>0</v>
      </c>
      <c r="AC24" s="113">
        <v>0</v>
      </c>
      <c r="AD24" s="110">
        <f t="shared" si="0"/>
        <v>0</v>
      </c>
    </row>
    <row r="25" spans="1:30" ht="14.25" x14ac:dyDescent="0.2">
      <c r="A25" s="36">
        <v>19</v>
      </c>
      <c r="B25" s="37" t="s">
        <v>59</v>
      </c>
      <c r="C25" s="60"/>
      <c r="D25" s="120" t="str">
        <f t="shared" si="5"/>
        <v/>
      </c>
      <c r="E25" s="119">
        <f t="shared" si="1"/>
        <v>0</v>
      </c>
      <c r="F25" s="108">
        <v>0</v>
      </c>
      <c r="G25" s="108">
        <v>0</v>
      </c>
      <c r="H25" s="108">
        <v>0</v>
      </c>
      <c r="I25" s="108">
        <v>0</v>
      </c>
      <c r="J25" s="111">
        <v>0</v>
      </c>
      <c r="K25" s="114">
        <f t="shared" si="2"/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11">
        <v>0</v>
      </c>
      <c r="W25" s="114">
        <f t="shared" si="3"/>
        <v>0</v>
      </c>
      <c r="X25" s="113">
        <v>0</v>
      </c>
      <c r="Y25" s="111">
        <v>0</v>
      </c>
      <c r="Z25" s="112">
        <v>0</v>
      </c>
      <c r="AA25" s="114">
        <f t="shared" si="4"/>
        <v>0</v>
      </c>
      <c r="AB25" s="113">
        <v>0</v>
      </c>
      <c r="AC25" s="113">
        <v>0</v>
      </c>
      <c r="AD25" s="110">
        <f t="shared" si="0"/>
        <v>0</v>
      </c>
    </row>
    <row r="26" spans="1:30" ht="14.25" x14ac:dyDescent="0.2">
      <c r="A26" s="36">
        <v>20</v>
      </c>
      <c r="B26" s="37" t="s">
        <v>60</v>
      </c>
      <c r="C26" s="60"/>
      <c r="D26" s="120" t="str">
        <f t="shared" si="5"/>
        <v/>
      </c>
      <c r="E26" s="119">
        <f t="shared" si="1"/>
        <v>0</v>
      </c>
      <c r="F26" s="108">
        <v>0</v>
      </c>
      <c r="G26" s="108">
        <v>0</v>
      </c>
      <c r="H26" s="108">
        <v>0</v>
      </c>
      <c r="I26" s="108">
        <v>0</v>
      </c>
      <c r="J26" s="111">
        <v>0</v>
      </c>
      <c r="K26" s="114">
        <f t="shared" si="2"/>
        <v>0</v>
      </c>
      <c r="L26" s="108">
        <v>0</v>
      </c>
      <c r="M26" s="108">
        <v>0</v>
      </c>
      <c r="N26" s="108">
        <v>0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11">
        <v>0</v>
      </c>
      <c r="W26" s="114">
        <f t="shared" si="3"/>
        <v>0</v>
      </c>
      <c r="X26" s="113">
        <v>0</v>
      </c>
      <c r="Y26" s="111">
        <v>0</v>
      </c>
      <c r="Z26" s="112">
        <v>0</v>
      </c>
      <c r="AA26" s="114">
        <f t="shared" si="4"/>
        <v>0</v>
      </c>
      <c r="AB26" s="113">
        <v>0</v>
      </c>
      <c r="AC26" s="113">
        <v>0</v>
      </c>
      <c r="AD26" s="110">
        <f t="shared" si="0"/>
        <v>0</v>
      </c>
    </row>
    <row r="27" spans="1:30" ht="14.25" x14ac:dyDescent="0.2">
      <c r="A27" s="36">
        <v>21</v>
      </c>
      <c r="B27" s="37" t="s">
        <v>61</v>
      </c>
      <c r="C27" s="60"/>
      <c r="D27" s="120" t="str">
        <f t="shared" si="5"/>
        <v/>
      </c>
      <c r="E27" s="119">
        <f t="shared" si="1"/>
        <v>0</v>
      </c>
      <c r="F27" s="108">
        <v>0</v>
      </c>
      <c r="G27" s="108">
        <v>0</v>
      </c>
      <c r="H27" s="108">
        <v>0</v>
      </c>
      <c r="I27" s="108">
        <v>0</v>
      </c>
      <c r="J27" s="111">
        <v>0</v>
      </c>
      <c r="K27" s="114">
        <f t="shared" si="2"/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11">
        <v>0</v>
      </c>
      <c r="W27" s="114">
        <f t="shared" si="3"/>
        <v>0</v>
      </c>
      <c r="X27" s="113">
        <v>0</v>
      </c>
      <c r="Y27" s="111">
        <v>0</v>
      </c>
      <c r="Z27" s="112">
        <v>0</v>
      </c>
      <c r="AA27" s="114">
        <f t="shared" si="4"/>
        <v>0</v>
      </c>
      <c r="AB27" s="113">
        <v>0</v>
      </c>
      <c r="AC27" s="113">
        <v>0</v>
      </c>
      <c r="AD27" s="110">
        <f t="shared" si="0"/>
        <v>0</v>
      </c>
    </row>
    <row r="28" spans="1:30" ht="14.25" x14ac:dyDescent="0.2">
      <c r="A28" s="36">
        <v>22</v>
      </c>
      <c r="B28" s="37" t="s">
        <v>62</v>
      </c>
      <c r="C28" s="60"/>
      <c r="D28" s="120" t="str">
        <f t="shared" si="5"/>
        <v/>
      </c>
      <c r="E28" s="119">
        <f t="shared" si="1"/>
        <v>0</v>
      </c>
      <c r="F28" s="108">
        <v>0</v>
      </c>
      <c r="G28" s="108">
        <v>0</v>
      </c>
      <c r="H28" s="108">
        <v>0</v>
      </c>
      <c r="I28" s="108">
        <v>0</v>
      </c>
      <c r="J28" s="111">
        <v>0</v>
      </c>
      <c r="K28" s="114">
        <f t="shared" si="2"/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11">
        <v>0</v>
      </c>
      <c r="W28" s="114">
        <f t="shared" si="3"/>
        <v>0</v>
      </c>
      <c r="X28" s="113">
        <v>0</v>
      </c>
      <c r="Y28" s="111">
        <v>0</v>
      </c>
      <c r="Z28" s="112">
        <v>0</v>
      </c>
      <c r="AA28" s="114">
        <f t="shared" si="4"/>
        <v>0</v>
      </c>
      <c r="AB28" s="113">
        <v>0</v>
      </c>
      <c r="AC28" s="113">
        <v>0</v>
      </c>
      <c r="AD28" s="110">
        <f t="shared" si="0"/>
        <v>0</v>
      </c>
    </row>
    <row r="29" spans="1:30" ht="14.25" x14ac:dyDescent="0.2">
      <c r="A29" s="36">
        <v>23</v>
      </c>
      <c r="B29" s="37" t="s">
        <v>63</v>
      </c>
      <c r="C29" s="60"/>
      <c r="D29" s="120" t="str">
        <f t="shared" si="5"/>
        <v/>
      </c>
      <c r="E29" s="119">
        <f t="shared" si="1"/>
        <v>0</v>
      </c>
      <c r="F29" s="108">
        <v>0</v>
      </c>
      <c r="G29" s="108">
        <v>0</v>
      </c>
      <c r="H29" s="108">
        <v>0</v>
      </c>
      <c r="I29" s="108">
        <v>0</v>
      </c>
      <c r="J29" s="111">
        <v>0</v>
      </c>
      <c r="K29" s="114">
        <f t="shared" si="2"/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11">
        <v>0</v>
      </c>
      <c r="W29" s="114">
        <f t="shared" si="3"/>
        <v>0</v>
      </c>
      <c r="X29" s="113">
        <v>0</v>
      </c>
      <c r="Y29" s="111">
        <v>0</v>
      </c>
      <c r="Z29" s="112">
        <v>0</v>
      </c>
      <c r="AA29" s="114">
        <f t="shared" si="4"/>
        <v>0</v>
      </c>
      <c r="AB29" s="113">
        <v>0</v>
      </c>
      <c r="AC29" s="113">
        <v>0</v>
      </c>
      <c r="AD29" s="110">
        <f t="shared" si="0"/>
        <v>0</v>
      </c>
    </row>
    <row r="30" spans="1:30" ht="14.25" x14ac:dyDescent="0.2">
      <c r="A30" s="36">
        <v>24</v>
      </c>
      <c r="B30" s="37" t="s">
        <v>64</v>
      </c>
      <c r="C30" s="60"/>
      <c r="D30" s="120" t="str">
        <f t="shared" si="5"/>
        <v/>
      </c>
      <c r="E30" s="119">
        <f t="shared" si="1"/>
        <v>0</v>
      </c>
      <c r="F30" s="108">
        <v>0</v>
      </c>
      <c r="G30" s="108">
        <v>0</v>
      </c>
      <c r="H30" s="108">
        <v>0</v>
      </c>
      <c r="I30" s="108">
        <v>0</v>
      </c>
      <c r="J30" s="111">
        <v>0</v>
      </c>
      <c r="K30" s="114">
        <f t="shared" si="2"/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11">
        <v>0</v>
      </c>
      <c r="W30" s="114">
        <f t="shared" si="3"/>
        <v>0</v>
      </c>
      <c r="X30" s="113">
        <v>0</v>
      </c>
      <c r="Y30" s="111">
        <v>0</v>
      </c>
      <c r="Z30" s="112">
        <v>0</v>
      </c>
      <c r="AA30" s="114">
        <f t="shared" si="4"/>
        <v>0</v>
      </c>
      <c r="AB30" s="113">
        <v>0</v>
      </c>
      <c r="AC30" s="113">
        <v>0</v>
      </c>
      <c r="AD30" s="110">
        <f t="shared" si="0"/>
        <v>0</v>
      </c>
    </row>
    <row r="31" spans="1:30" ht="14.25" x14ac:dyDescent="0.2">
      <c r="A31" s="36">
        <v>25</v>
      </c>
      <c r="B31" s="37" t="s">
        <v>65</v>
      </c>
      <c r="C31" s="60"/>
      <c r="D31" s="120" t="str">
        <f t="shared" si="5"/>
        <v/>
      </c>
      <c r="E31" s="119">
        <f t="shared" si="1"/>
        <v>0</v>
      </c>
      <c r="F31" s="108">
        <v>0</v>
      </c>
      <c r="G31" s="108">
        <v>0</v>
      </c>
      <c r="H31" s="108">
        <v>0</v>
      </c>
      <c r="I31" s="108">
        <v>0</v>
      </c>
      <c r="J31" s="111">
        <v>0</v>
      </c>
      <c r="K31" s="114">
        <f t="shared" si="2"/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11">
        <v>0</v>
      </c>
      <c r="W31" s="114">
        <f t="shared" si="3"/>
        <v>0</v>
      </c>
      <c r="X31" s="113">
        <v>0</v>
      </c>
      <c r="Y31" s="111">
        <v>0</v>
      </c>
      <c r="Z31" s="112">
        <v>0</v>
      </c>
      <c r="AA31" s="114">
        <f t="shared" si="4"/>
        <v>0</v>
      </c>
      <c r="AB31" s="113">
        <v>0</v>
      </c>
      <c r="AC31" s="113">
        <v>0</v>
      </c>
      <c r="AD31" s="110">
        <f t="shared" si="0"/>
        <v>0</v>
      </c>
    </row>
    <row r="32" spans="1:30" ht="14.25" x14ac:dyDescent="0.2">
      <c r="A32" s="36">
        <v>26</v>
      </c>
      <c r="B32" s="37" t="s">
        <v>66</v>
      </c>
      <c r="C32" s="60"/>
      <c r="D32" s="120" t="str">
        <f t="shared" si="5"/>
        <v/>
      </c>
      <c r="E32" s="119">
        <f t="shared" si="1"/>
        <v>0</v>
      </c>
      <c r="F32" s="108">
        <v>0</v>
      </c>
      <c r="G32" s="108">
        <v>0</v>
      </c>
      <c r="H32" s="108">
        <v>0</v>
      </c>
      <c r="I32" s="108">
        <v>0</v>
      </c>
      <c r="J32" s="111">
        <v>0</v>
      </c>
      <c r="K32" s="114">
        <f t="shared" si="2"/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11">
        <v>0</v>
      </c>
      <c r="W32" s="114">
        <f t="shared" si="3"/>
        <v>0</v>
      </c>
      <c r="X32" s="113">
        <v>0</v>
      </c>
      <c r="Y32" s="111">
        <v>0</v>
      </c>
      <c r="Z32" s="112">
        <v>0</v>
      </c>
      <c r="AA32" s="114">
        <f t="shared" si="4"/>
        <v>0</v>
      </c>
      <c r="AB32" s="113">
        <v>0</v>
      </c>
      <c r="AC32" s="113">
        <v>0</v>
      </c>
      <c r="AD32" s="110">
        <f t="shared" si="0"/>
        <v>0</v>
      </c>
    </row>
    <row r="33" spans="1:30" ht="14.25" x14ac:dyDescent="0.2">
      <c r="A33" s="36">
        <v>27</v>
      </c>
      <c r="B33" s="37" t="s">
        <v>67</v>
      </c>
      <c r="C33" s="60"/>
      <c r="D33" s="120" t="str">
        <f t="shared" si="5"/>
        <v/>
      </c>
      <c r="E33" s="119">
        <f t="shared" si="1"/>
        <v>0</v>
      </c>
      <c r="F33" s="108">
        <v>0</v>
      </c>
      <c r="G33" s="108">
        <v>0</v>
      </c>
      <c r="H33" s="108">
        <v>0</v>
      </c>
      <c r="I33" s="108">
        <v>0</v>
      </c>
      <c r="J33" s="111">
        <v>0</v>
      </c>
      <c r="K33" s="114">
        <f t="shared" si="2"/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11">
        <v>0</v>
      </c>
      <c r="W33" s="114">
        <f t="shared" si="3"/>
        <v>0</v>
      </c>
      <c r="X33" s="113">
        <v>0</v>
      </c>
      <c r="Y33" s="111">
        <v>0</v>
      </c>
      <c r="Z33" s="112">
        <v>0</v>
      </c>
      <c r="AA33" s="114">
        <f t="shared" si="4"/>
        <v>0</v>
      </c>
      <c r="AB33" s="113">
        <v>0</v>
      </c>
      <c r="AC33" s="113">
        <v>0</v>
      </c>
      <c r="AD33" s="110">
        <f t="shared" si="0"/>
        <v>0</v>
      </c>
    </row>
    <row r="34" spans="1:30" ht="14.25" x14ac:dyDescent="0.2">
      <c r="A34" s="36">
        <v>28</v>
      </c>
      <c r="B34" s="37" t="s">
        <v>68</v>
      </c>
      <c r="C34" s="60"/>
      <c r="D34" s="120" t="str">
        <f t="shared" si="5"/>
        <v/>
      </c>
      <c r="E34" s="119">
        <f t="shared" si="1"/>
        <v>0</v>
      </c>
      <c r="F34" s="108">
        <v>0</v>
      </c>
      <c r="G34" s="108">
        <v>0</v>
      </c>
      <c r="H34" s="108">
        <v>0</v>
      </c>
      <c r="I34" s="108">
        <v>0</v>
      </c>
      <c r="J34" s="111">
        <v>0</v>
      </c>
      <c r="K34" s="114">
        <f t="shared" si="2"/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11">
        <v>0</v>
      </c>
      <c r="W34" s="114">
        <f t="shared" si="3"/>
        <v>0</v>
      </c>
      <c r="X34" s="113">
        <v>0</v>
      </c>
      <c r="Y34" s="111">
        <v>0</v>
      </c>
      <c r="Z34" s="112">
        <v>0</v>
      </c>
      <c r="AA34" s="114">
        <f t="shared" si="4"/>
        <v>0</v>
      </c>
      <c r="AB34" s="113">
        <v>0</v>
      </c>
      <c r="AC34" s="113">
        <v>0</v>
      </c>
      <c r="AD34" s="110">
        <f t="shared" si="0"/>
        <v>0</v>
      </c>
    </row>
    <row r="35" spans="1:30" ht="14.25" x14ac:dyDescent="0.2">
      <c r="A35" s="36">
        <v>29</v>
      </c>
      <c r="B35" s="37" t="s">
        <v>69</v>
      </c>
      <c r="C35" s="60"/>
      <c r="D35" s="120" t="str">
        <f t="shared" si="5"/>
        <v/>
      </c>
      <c r="E35" s="119">
        <f t="shared" si="1"/>
        <v>0</v>
      </c>
      <c r="F35" s="108">
        <v>0</v>
      </c>
      <c r="G35" s="108">
        <v>0</v>
      </c>
      <c r="H35" s="108">
        <v>0</v>
      </c>
      <c r="I35" s="108">
        <v>0</v>
      </c>
      <c r="J35" s="111">
        <v>0</v>
      </c>
      <c r="K35" s="114">
        <f t="shared" si="2"/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0</v>
      </c>
      <c r="R35" s="108">
        <v>0</v>
      </c>
      <c r="S35" s="108">
        <v>0</v>
      </c>
      <c r="T35" s="108">
        <v>0</v>
      </c>
      <c r="U35" s="108">
        <v>0</v>
      </c>
      <c r="V35" s="111">
        <v>0</v>
      </c>
      <c r="W35" s="114">
        <f t="shared" si="3"/>
        <v>0</v>
      </c>
      <c r="X35" s="113">
        <v>0</v>
      </c>
      <c r="Y35" s="111">
        <v>0</v>
      </c>
      <c r="Z35" s="112">
        <v>0</v>
      </c>
      <c r="AA35" s="114">
        <f t="shared" si="4"/>
        <v>0</v>
      </c>
      <c r="AB35" s="113">
        <v>0</v>
      </c>
      <c r="AC35" s="113">
        <v>0</v>
      </c>
      <c r="AD35" s="110">
        <f t="shared" si="0"/>
        <v>0</v>
      </c>
    </row>
    <row r="36" spans="1:30" ht="15" thickBot="1" x14ac:dyDescent="0.25">
      <c r="A36" s="36">
        <v>30</v>
      </c>
      <c r="B36" s="38" t="s">
        <v>70</v>
      </c>
      <c r="C36" s="49"/>
      <c r="D36" s="121" t="str">
        <f t="shared" si="5"/>
        <v/>
      </c>
      <c r="E36" s="122">
        <f t="shared" si="1"/>
        <v>0</v>
      </c>
      <c r="F36" s="109">
        <v>0</v>
      </c>
      <c r="G36" s="148">
        <v>0</v>
      </c>
      <c r="H36" s="148">
        <v>0</v>
      </c>
      <c r="I36" s="148">
        <v>0</v>
      </c>
      <c r="J36" s="149">
        <v>0</v>
      </c>
      <c r="K36" s="115">
        <f t="shared" si="2"/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17">
        <f t="shared" si="3"/>
        <v>0</v>
      </c>
      <c r="X36" s="116">
        <v>0</v>
      </c>
      <c r="Y36" s="56">
        <v>0</v>
      </c>
      <c r="Z36" s="147">
        <v>0</v>
      </c>
      <c r="AA36" s="115">
        <f t="shared" si="4"/>
        <v>0</v>
      </c>
      <c r="AB36" s="116">
        <v>0</v>
      </c>
      <c r="AC36" s="116">
        <v>0</v>
      </c>
      <c r="AD36" s="110">
        <f t="shared" si="0"/>
        <v>0</v>
      </c>
    </row>
    <row r="37" spans="1:30" s="2" customFormat="1" x14ac:dyDescent="0.2">
      <c r="A37" s="39"/>
      <c r="B37" s="7" t="s">
        <v>7</v>
      </c>
      <c r="C37" s="7"/>
      <c r="E37" s="57" t="e">
        <f>SUM(E7:E36)/(COUNTIF(E7:E36,"&gt;0"))</f>
        <v>#DIV/0!</v>
      </c>
      <c r="F37" s="57" t="e">
        <f t="shared" ref="F37:AC37" si="6">SUM(F7:F36)/(COUNTIF(F7:F36,"&gt;0"))</f>
        <v>#DIV/0!</v>
      </c>
      <c r="G37" s="57" t="e">
        <f t="shared" si="6"/>
        <v>#DIV/0!</v>
      </c>
      <c r="H37" s="57" t="e">
        <f t="shared" si="6"/>
        <v>#DIV/0!</v>
      </c>
      <c r="I37" s="57" t="e">
        <f t="shared" si="6"/>
        <v>#DIV/0!</v>
      </c>
      <c r="J37" s="57" t="e">
        <f t="shared" si="6"/>
        <v>#DIV/0!</v>
      </c>
      <c r="K37" s="57" t="e">
        <f t="shared" si="6"/>
        <v>#DIV/0!</v>
      </c>
      <c r="L37" s="57" t="e">
        <f t="shared" si="6"/>
        <v>#DIV/0!</v>
      </c>
      <c r="M37" s="57" t="e">
        <f t="shared" si="6"/>
        <v>#DIV/0!</v>
      </c>
      <c r="N37" s="57" t="e">
        <f t="shared" si="6"/>
        <v>#DIV/0!</v>
      </c>
      <c r="O37" s="57" t="e">
        <f t="shared" si="6"/>
        <v>#DIV/0!</v>
      </c>
      <c r="P37" s="57" t="e">
        <f t="shared" si="6"/>
        <v>#DIV/0!</v>
      </c>
      <c r="Q37" s="57" t="e">
        <f t="shared" si="6"/>
        <v>#DIV/0!</v>
      </c>
      <c r="R37" s="57" t="e">
        <f t="shared" si="6"/>
        <v>#DIV/0!</v>
      </c>
      <c r="S37" s="57" t="e">
        <f t="shared" si="6"/>
        <v>#DIV/0!</v>
      </c>
      <c r="T37" s="57" t="e">
        <f t="shared" si="6"/>
        <v>#DIV/0!</v>
      </c>
      <c r="U37" s="57" t="e">
        <f t="shared" si="6"/>
        <v>#DIV/0!</v>
      </c>
      <c r="V37" s="57" t="e">
        <f t="shared" si="6"/>
        <v>#DIV/0!</v>
      </c>
      <c r="W37" s="57" t="e">
        <f t="shared" si="6"/>
        <v>#DIV/0!</v>
      </c>
      <c r="X37" s="57" t="e">
        <f t="shared" si="6"/>
        <v>#DIV/0!</v>
      </c>
      <c r="Y37" s="57" t="e">
        <f t="shared" si="6"/>
        <v>#DIV/0!</v>
      </c>
      <c r="Z37" s="57" t="e">
        <f t="shared" si="6"/>
        <v>#DIV/0!</v>
      </c>
      <c r="AA37" s="57" t="e">
        <f t="shared" si="6"/>
        <v>#DIV/0!</v>
      </c>
      <c r="AB37" s="57" t="e">
        <f t="shared" si="6"/>
        <v>#DIV/0!</v>
      </c>
      <c r="AC37" s="57" t="e">
        <f t="shared" si="6"/>
        <v>#DIV/0!</v>
      </c>
    </row>
    <row r="38" spans="1:30" s="2" customFormat="1" ht="13.5" thickBot="1" x14ac:dyDescent="0.25">
      <c r="A38" s="39"/>
      <c r="F38" s="12"/>
      <c r="N38" s="9"/>
    </row>
    <row r="39" spans="1:30" s="2" customFormat="1" ht="13.5" thickBot="1" x14ac:dyDescent="0.25">
      <c r="A39" s="39"/>
      <c r="B39" s="39"/>
      <c r="C39" s="39"/>
      <c r="D39" s="39"/>
      <c r="E39" s="55"/>
      <c r="F39" s="44"/>
      <c r="G39" s="45"/>
      <c r="H39" s="46" t="s">
        <v>71</v>
      </c>
      <c r="I39" s="47" t="s">
        <v>33</v>
      </c>
      <c r="J39" s="47" t="s">
        <v>72</v>
      </c>
      <c r="K39" s="47" t="s">
        <v>73</v>
      </c>
      <c r="L39" s="47" t="s">
        <v>34</v>
      </c>
      <c r="M39" s="47" t="s">
        <v>74</v>
      </c>
      <c r="N39" s="48" t="s">
        <v>75</v>
      </c>
      <c r="O39" s="47" t="s">
        <v>35</v>
      </c>
      <c r="P39" s="47" t="s">
        <v>76</v>
      </c>
      <c r="Q39" s="47" t="s">
        <v>36</v>
      </c>
      <c r="R39" s="47" t="s">
        <v>37</v>
      </c>
      <c r="S39" s="47" t="s">
        <v>38</v>
      </c>
      <c r="T39" s="47" t="s">
        <v>39</v>
      </c>
      <c r="U39" s="47" t="s">
        <v>40</v>
      </c>
      <c r="V39" s="48" t="s">
        <v>77</v>
      </c>
    </row>
    <row r="40" spans="1:30" ht="13.5" thickBot="1" x14ac:dyDescent="0.25">
      <c r="B40" s="40"/>
      <c r="C40" s="40"/>
      <c r="E40" s="37"/>
      <c r="F40" s="49"/>
      <c r="G40" s="49"/>
      <c r="H40" s="50" t="s">
        <v>78</v>
      </c>
      <c r="I40" s="51">
        <f>COUNTIFS($D$7:$D$36,"A")</f>
        <v>0</v>
      </c>
      <c r="J40" s="51">
        <f>COUNTIFS($D$7:$D$36,"A-")</f>
        <v>0</v>
      </c>
      <c r="K40" s="51">
        <f>COUNTIFS($D$7:$D$36,"B+")</f>
        <v>0</v>
      </c>
      <c r="L40" s="51">
        <f>COUNTIFS($D$7:$D$36,"B")</f>
        <v>0</v>
      </c>
      <c r="M40" s="51">
        <f>COUNTIFS($D$7:$D$36,"B-")</f>
        <v>0</v>
      </c>
      <c r="N40" s="52">
        <f>COUNTIFS($D$7:$D$36,"C+")</f>
        <v>0</v>
      </c>
      <c r="O40" s="51">
        <f>COUNTIFS($D$7:$D$36,"C")</f>
        <v>0</v>
      </c>
      <c r="P40" s="51">
        <f>COUNTIFS($D$7:$D$36,"C-")</f>
        <v>0</v>
      </c>
      <c r="Q40" s="51">
        <f>COUNTIFS($D$7:$D$36,"D")</f>
        <v>0</v>
      </c>
      <c r="R40" s="51">
        <f>COUNTIFS($D$7:$D$36,"F")</f>
        <v>0</v>
      </c>
      <c r="S40" s="51">
        <f>COUNTIFS($C$7:$C$36,"WP")</f>
        <v>0</v>
      </c>
      <c r="T40" s="51">
        <f>COUNTIFS($C$7:$C$36,"WF")</f>
        <v>0</v>
      </c>
      <c r="U40" s="51">
        <f>COUNTIFS($C$7:$C$36,"I")</f>
        <v>0</v>
      </c>
      <c r="V40" s="52">
        <f>SUM(I40:R40)</f>
        <v>0</v>
      </c>
    </row>
    <row r="41" spans="1:30" ht="13.5" thickBot="1" x14ac:dyDescent="0.25">
      <c r="B41" s="40"/>
      <c r="C41" s="40"/>
      <c r="E41" s="37"/>
      <c r="F41" s="53"/>
      <c r="G41" s="53"/>
      <c r="H41" s="54" t="s">
        <v>79</v>
      </c>
      <c r="I41" s="59" t="e">
        <f>(100/$V$40)*I40</f>
        <v>#DIV/0!</v>
      </c>
      <c r="J41" s="59" t="e">
        <f>(100/$V$40)*J40</f>
        <v>#DIV/0!</v>
      </c>
      <c r="K41" s="59" t="e">
        <f t="shared" ref="K41:V41" si="7">(100/$V$40)*K40</f>
        <v>#DIV/0!</v>
      </c>
      <c r="L41" s="59" t="e">
        <f t="shared" si="7"/>
        <v>#DIV/0!</v>
      </c>
      <c r="M41" s="59" t="e">
        <f t="shared" si="7"/>
        <v>#DIV/0!</v>
      </c>
      <c r="N41" s="59" t="e">
        <f t="shared" si="7"/>
        <v>#DIV/0!</v>
      </c>
      <c r="O41" s="59" t="e">
        <f t="shared" si="7"/>
        <v>#DIV/0!</v>
      </c>
      <c r="P41" s="59" t="e">
        <f t="shared" si="7"/>
        <v>#DIV/0!</v>
      </c>
      <c r="Q41" s="59" t="e">
        <f t="shared" si="7"/>
        <v>#DIV/0!</v>
      </c>
      <c r="R41" s="59" t="e">
        <f t="shared" si="7"/>
        <v>#DIV/0!</v>
      </c>
      <c r="S41" s="59"/>
      <c r="T41" s="59"/>
      <c r="U41" s="59"/>
      <c r="V41" s="59" t="e">
        <f t="shared" si="7"/>
        <v>#DIV/0!</v>
      </c>
    </row>
    <row r="42" spans="1:30" x14ac:dyDescent="0.2">
      <c r="B42" s="40"/>
      <c r="C42" s="40"/>
      <c r="X42" s="41"/>
      <c r="Y42" s="41"/>
    </row>
    <row r="43" spans="1:30" x14ac:dyDescent="0.2">
      <c r="B43" s="40"/>
      <c r="C43" s="40"/>
    </row>
    <row r="44" spans="1:30" x14ac:dyDescent="0.2">
      <c r="B44" s="40"/>
      <c r="C44" s="40"/>
    </row>
    <row r="46" spans="1:30" x14ac:dyDescent="0.2">
      <c r="F46" s="41"/>
    </row>
  </sheetData>
  <sheetProtection password="E15C" sheet="1" objects="1" scenarios="1"/>
  <dataValidations count="1">
    <dataValidation type="list" allowBlank="1" showInputMessage="1" showErrorMessage="1" sqref="C7:C36">
      <formula1>$S$39:$U$39</formula1>
    </dataValidation>
  </dataValidations>
  <printOptions gridLines="1"/>
  <pageMargins left="0.25" right="0.25" top="0.75" bottom="0.75" header="0.3" footer="0.3"/>
  <pageSetup scale="54" orientation="landscape" r:id="rId1"/>
  <headerFooter>
    <oddFooter>&amp;LUniversity of Georgia
Department of Romance Languages&amp;Rprinted on &amp;D at &amp;T</oddFooter>
  </headerFooter>
  <ignoredErrors>
    <ignoredError sqref="AD10:AD15 AD16:AD30 AD31:AD36" unlockedFormula="1"/>
    <ignoredError sqref="E37 K37 W37 AA37" evalError="1"/>
    <ignoredError sqref="F37:J37 L37:V37 X37:Z37 AB37:AC37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0"/>
  <sheetViews>
    <sheetView topLeftCell="A514" zoomScale="95" zoomScaleNormal="95" workbookViewId="0">
      <selection activeCell="K540" sqref="A1:K540"/>
    </sheetView>
  </sheetViews>
  <sheetFormatPr defaultRowHeight="15" x14ac:dyDescent="0.25"/>
  <cols>
    <col min="1" max="1" width="1" customWidth="1"/>
    <col min="2" max="2" width="2.85546875" customWidth="1"/>
    <col min="3" max="3" width="21.42578125" customWidth="1"/>
    <col min="4" max="8" width="22.7109375" customWidth="1"/>
    <col min="9" max="9" width="25.140625" customWidth="1"/>
    <col min="10" max="10" width="0.85546875" customWidth="1"/>
    <col min="11" max="11" width="2.28515625" customWidth="1"/>
  </cols>
  <sheetData>
    <row r="1" spans="1:12" ht="9.9499999999999993" customHeight="1" thickBot="1" x14ac:dyDescent="0.3">
      <c r="A1" s="1"/>
      <c r="B1" s="99"/>
      <c r="C1" s="99"/>
      <c r="D1" s="99"/>
      <c r="E1" s="99"/>
      <c r="F1" s="99"/>
      <c r="G1" s="99"/>
      <c r="H1" s="99"/>
      <c r="I1" s="99"/>
      <c r="J1" s="99"/>
      <c r="K1" s="1"/>
    </row>
    <row r="2" spans="1:12" s="60" customFormat="1" ht="5.0999999999999996" customHeight="1" thickBot="1" x14ac:dyDescent="0.25">
      <c r="A2" s="62"/>
      <c r="B2" s="65"/>
      <c r="C2" s="65"/>
      <c r="D2" s="131"/>
      <c r="E2" s="131"/>
      <c r="F2" s="131"/>
      <c r="G2" s="131"/>
      <c r="H2" s="131"/>
      <c r="I2" s="53"/>
      <c r="J2" s="91"/>
      <c r="K2" s="65"/>
    </row>
    <row r="3" spans="1:12" s="60" customFormat="1" x14ac:dyDescent="0.2">
      <c r="B3" s="61"/>
      <c r="C3" s="132" t="s">
        <v>6</v>
      </c>
      <c r="D3" s="137" t="s">
        <v>96</v>
      </c>
      <c r="E3" s="135" t="s">
        <v>97</v>
      </c>
      <c r="F3" s="135" t="s">
        <v>98</v>
      </c>
      <c r="G3" s="135" t="s">
        <v>99</v>
      </c>
      <c r="H3" s="134" t="s">
        <v>100</v>
      </c>
      <c r="I3" s="124" t="s">
        <v>114</v>
      </c>
      <c r="J3" s="78"/>
      <c r="K3" s="65"/>
    </row>
    <row r="4" spans="1:12" s="60" customFormat="1" ht="13.5" thickBot="1" x14ac:dyDescent="0.25">
      <c r="B4" s="61"/>
      <c r="C4" s="133" t="str">
        <f>UGAROMLITAL1003!$B$7</f>
        <v>Student 1</v>
      </c>
      <c r="D4" s="138">
        <f>UGAROMLITAL1003!F7</f>
        <v>0</v>
      </c>
      <c r="E4" s="136">
        <f>UGAROMLITAL1003!G7</f>
        <v>0</v>
      </c>
      <c r="F4" s="136">
        <f>UGAROMLITAL1003!H7</f>
        <v>0</v>
      </c>
      <c r="G4" s="136">
        <f>UGAROMLITAL1003!I7</f>
        <v>0</v>
      </c>
      <c r="H4" s="128">
        <f>UGAROMLITAL1003!J7</f>
        <v>0</v>
      </c>
      <c r="I4" s="123">
        <f>UGAROMLITAL1003!K7</f>
        <v>0</v>
      </c>
      <c r="J4" s="80"/>
      <c r="K4" s="65"/>
    </row>
    <row r="5" spans="1:12" s="60" customFormat="1" ht="5.0999999999999996" customHeight="1" x14ac:dyDescent="0.2">
      <c r="B5" s="61"/>
      <c r="C5" s="63"/>
      <c r="D5" s="77"/>
      <c r="E5" s="126"/>
      <c r="F5" s="77"/>
      <c r="G5" s="77"/>
      <c r="H5" s="77"/>
      <c r="I5" s="127"/>
      <c r="J5" s="103"/>
      <c r="K5" s="65"/>
    </row>
    <row r="6" spans="1:12" s="60" customFormat="1" ht="12.75" x14ac:dyDescent="0.2">
      <c r="B6" s="61"/>
      <c r="C6" s="63" t="str">
        <f>UGAROMLITAL1003!$C$2</f>
        <v>semeYYY</v>
      </c>
      <c r="D6" s="137" t="s">
        <v>101</v>
      </c>
      <c r="E6" s="137" t="s">
        <v>102</v>
      </c>
      <c r="F6" s="135" t="s">
        <v>103</v>
      </c>
      <c r="G6" s="135" t="s">
        <v>104</v>
      </c>
      <c r="H6" s="135" t="s">
        <v>105</v>
      </c>
      <c r="I6" s="135" t="s">
        <v>106</v>
      </c>
      <c r="J6" s="81"/>
      <c r="K6" s="65"/>
    </row>
    <row r="7" spans="1:12" s="60" customFormat="1" ht="13.5" thickBot="1" x14ac:dyDescent="0.25">
      <c r="B7" s="61"/>
      <c r="C7" s="63"/>
      <c r="D7" s="138">
        <f>UGAROMLITAL1003!L7</f>
        <v>0</v>
      </c>
      <c r="E7" s="138">
        <f>UGAROMLITAL1003!M7</f>
        <v>0</v>
      </c>
      <c r="F7" s="136">
        <f>UGAROMLITAL1003!N7</f>
        <v>0</v>
      </c>
      <c r="G7" s="136">
        <f>UGAROMLITAL1003!O7</f>
        <v>0</v>
      </c>
      <c r="H7" s="136">
        <f>UGAROMLITAL1003!P7</f>
        <v>0</v>
      </c>
      <c r="I7" s="125">
        <f>UGAROMLITAL1003!Q7</f>
        <v>0</v>
      </c>
      <c r="J7" s="81"/>
      <c r="K7" s="65"/>
    </row>
    <row r="8" spans="1:12" s="60" customFormat="1" x14ac:dyDescent="0.2">
      <c r="B8" s="61"/>
      <c r="C8" s="64" t="s">
        <v>84</v>
      </c>
      <c r="D8" s="140" t="s">
        <v>107</v>
      </c>
      <c r="E8" s="140" t="s">
        <v>108</v>
      </c>
      <c r="F8" s="139" t="s">
        <v>109</v>
      </c>
      <c r="G8" s="139" t="s">
        <v>110</v>
      </c>
      <c r="H8" s="141" t="s">
        <v>111</v>
      </c>
      <c r="I8" s="130" t="s">
        <v>115</v>
      </c>
      <c r="J8" s="81"/>
      <c r="K8" s="65"/>
    </row>
    <row r="9" spans="1:12" s="60" customFormat="1" ht="15.75" thickBot="1" x14ac:dyDescent="0.25">
      <c r="B9" s="61"/>
      <c r="C9" s="63" t="str">
        <f>UGAROMLITAL1003!$H$2</f>
        <v>ITAL1003</v>
      </c>
      <c r="D9" s="140">
        <f>UGAROMLITAL1003!R7</f>
        <v>0</v>
      </c>
      <c r="E9" s="140">
        <f>UGAROMLITAL1003!S7</f>
        <v>0</v>
      </c>
      <c r="F9" s="139">
        <f>UGAROMLITAL1003!T7</f>
        <v>0</v>
      </c>
      <c r="G9" s="139">
        <f>UGAROMLITAL1003!U7</f>
        <v>0</v>
      </c>
      <c r="H9" s="141">
        <f>UGAROMLITAL1003!V7</f>
        <v>0</v>
      </c>
      <c r="I9" s="129">
        <f>UGAROMLITAL1003!W7</f>
        <v>0</v>
      </c>
      <c r="J9" s="82"/>
      <c r="K9" s="65"/>
      <c r="L9" s="65"/>
    </row>
    <row r="10" spans="1:12" s="60" customFormat="1" ht="5.0999999999999996" customHeight="1" thickBot="1" x14ac:dyDescent="0.25">
      <c r="B10" s="61"/>
      <c r="C10" s="63"/>
      <c r="D10" s="65"/>
      <c r="E10" s="142"/>
      <c r="F10" s="142"/>
      <c r="G10" s="65"/>
      <c r="H10" s="77"/>
      <c r="I10" s="83"/>
      <c r="J10" s="79"/>
      <c r="K10" s="83"/>
      <c r="L10" s="65"/>
    </row>
    <row r="11" spans="1:12" s="60" customFormat="1" x14ac:dyDescent="0.2">
      <c r="B11" s="61"/>
      <c r="C11" s="64" t="s">
        <v>88</v>
      </c>
      <c r="D11" s="102" t="s">
        <v>85</v>
      </c>
      <c r="E11" s="143" t="s">
        <v>112</v>
      </c>
      <c r="F11" s="134" t="s">
        <v>113</v>
      </c>
      <c r="G11" s="84" t="s">
        <v>117</v>
      </c>
      <c r="H11" s="84" t="s">
        <v>116</v>
      </c>
      <c r="I11" s="84" t="s">
        <v>86</v>
      </c>
      <c r="J11" s="62"/>
      <c r="K11" s="65"/>
      <c r="L11" s="65"/>
    </row>
    <row r="12" spans="1:12" s="60" customFormat="1" ht="15.75" thickBot="1" x14ac:dyDescent="0.25">
      <c r="B12" s="61"/>
      <c r="C12" s="66" t="str">
        <f>UGAROMLITAL1003!$H$3</f>
        <v>##-###</v>
      </c>
      <c r="D12" s="101">
        <f>UGAROMLITAL1003!X7</f>
        <v>0</v>
      </c>
      <c r="E12" s="144">
        <f>UGAROMLITAL1003!Y7</f>
        <v>0</v>
      </c>
      <c r="F12" s="145">
        <f>UGAROMLITAL1003!Z7</f>
        <v>0</v>
      </c>
      <c r="G12" s="101">
        <f>UGAROMLITAL1003!AA7</f>
        <v>0</v>
      </c>
      <c r="H12" s="101">
        <f>UGAROMLITAL1003!AB7</f>
        <v>0</v>
      </c>
      <c r="I12" s="101">
        <f>UGAROMLITAL1003!AC7</f>
        <v>0</v>
      </c>
      <c r="J12" s="62"/>
    </row>
    <row r="13" spans="1:12" s="60" customFormat="1" ht="5.0999999999999996" customHeight="1" thickBot="1" x14ac:dyDescent="0.25">
      <c r="B13" s="61"/>
      <c r="C13" s="66"/>
      <c r="D13" s="65"/>
      <c r="E13" s="49"/>
      <c r="F13" s="65"/>
      <c r="G13" s="65"/>
      <c r="H13" s="85"/>
      <c r="I13" s="86"/>
      <c r="J13" s="62"/>
    </row>
    <row r="14" spans="1:12" s="60" customFormat="1" ht="15.75" thickBot="1" x14ac:dyDescent="0.25">
      <c r="A14" s="62"/>
      <c r="B14" s="65"/>
      <c r="C14" s="64" t="s">
        <v>89</v>
      </c>
      <c r="D14" s="67"/>
      <c r="E14" s="68" t="s">
        <v>90</v>
      </c>
      <c r="F14" s="69"/>
      <c r="G14" s="62"/>
      <c r="H14" s="94" t="s">
        <v>87</v>
      </c>
      <c r="I14" s="61"/>
      <c r="J14" s="62"/>
    </row>
    <row r="15" spans="1:12" s="60" customFormat="1" x14ac:dyDescent="0.2">
      <c r="A15" s="62"/>
      <c r="B15" s="65"/>
      <c r="C15" s="63" t="str">
        <f>UGAROMLITAL1003!$C$3</f>
        <v>Name Name</v>
      </c>
      <c r="D15" s="70" t="s">
        <v>92</v>
      </c>
      <c r="E15" s="71" t="s">
        <v>93</v>
      </c>
      <c r="F15" s="72" t="s">
        <v>94</v>
      </c>
      <c r="G15" s="89" t="s">
        <v>91</v>
      </c>
      <c r="H15" s="95">
        <f>UGAROMLITAL1003!E7</f>
        <v>0</v>
      </c>
      <c r="I15" s="87" t="s">
        <v>95</v>
      </c>
      <c r="J15" s="62"/>
    </row>
    <row r="16" spans="1:12" ht="16.5" thickBot="1" x14ac:dyDescent="0.3">
      <c r="A16" s="100"/>
      <c r="B16" s="104"/>
      <c r="C16" s="62"/>
      <c r="D16" s="73"/>
      <c r="E16" s="73"/>
      <c r="F16" s="52"/>
      <c r="G16" s="90">
        <f ca="1">TODAY()</f>
        <v>41285</v>
      </c>
      <c r="H16" s="96" t="str">
        <f>UGAROMLITAL1003!D7</f>
        <v/>
      </c>
      <c r="I16" s="88" t="str">
        <f>UGAROMLITAL1003!$C$3</f>
        <v>Name Name</v>
      </c>
      <c r="J16" s="100"/>
      <c r="K16" s="1"/>
    </row>
    <row r="17" spans="1:12" ht="5.0999999999999996" customHeight="1" thickBot="1" x14ac:dyDescent="0.3">
      <c r="A17" s="100"/>
      <c r="B17" s="107"/>
      <c r="C17" s="49"/>
      <c r="D17" s="74"/>
      <c r="E17" s="74"/>
      <c r="F17" s="74"/>
      <c r="G17" s="92"/>
      <c r="H17" s="93"/>
      <c r="I17" s="44"/>
      <c r="J17" s="106"/>
      <c r="K17" s="105"/>
    </row>
    <row r="18" spans="1:12" ht="9.9499999999999993" customHeight="1" x14ac:dyDescent="0.25">
      <c r="A18" s="150"/>
      <c r="B18" s="151"/>
      <c r="C18" s="146"/>
      <c r="D18" s="76"/>
      <c r="E18" s="76"/>
      <c r="F18" s="76"/>
      <c r="G18" s="75"/>
      <c r="H18" s="97"/>
      <c r="I18" s="98"/>
      <c r="J18" s="150"/>
      <c r="K18" s="150"/>
    </row>
    <row r="19" spans="1:12" ht="9.9499999999999993" customHeight="1" thickBot="1" x14ac:dyDescent="0.3">
      <c r="A19" s="1"/>
      <c r="B19" s="99"/>
      <c r="C19" s="99"/>
      <c r="D19" s="99"/>
      <c r="E19" s="99"/>
      <c r="F19" s="99"/>
      <c r="G19" s="99"/>
      <c r="H19" s="99"/>
      <c r="I19" s="99"/>
      <c r="J19" s="99"/>
      <c r="K19" s="1"/>
    </row>
    <row r="20" spans="1:12" s="60" customFormat="1" ht="5.0999999999999996" customHeight="1" thickBot="1" x14ac:dyDescent="0.25">
      <c r="A20" s="62"/>
      <c r="B20" s="65"/>
      <c r="C20" s="65"/>
      <c r="D20" s="131"/>
      <c r="E20" s="131"/>
      <c r="F20" s="131"/>
      <c r="G20" s="131"/>
      <c r="H20" s="131"/>
      <c r="I20" s="53"/>
      <c r="J20" s="91"/>
      <c r="K20" s="65"/>
    </row>
    <row r="21" spans="1:12" s="60" customFormat="1" x14ac:dyDescent="0.2">
      <c r="B21" s="61"/>
      <c r="C21" s="132" t="s">
        <v>6</v>
      </c>
      <c r="D21" s="137" t="s">
        <v>96</v>
      </c>
      <c r="E21" s="135" t="s">
        <v>97</v>
      </c>
      <c r="F21" s="135" t="s">
        <v>98</v>
      </c>
      <c r="G21" s="135" t="s">
        <v>99</v>
      </c>
      <c r="H21" s="134" t="s">
        <v>100</v>
      </c>
      <c r="I21" s="124" t="s">
        <v>114</v>
      </c>
      <c r="J21" s="78"/>
      <c r="K21" s="65"/>
    </row>
    <row r="22" spans="1:12" s="60" customFormat="1" ht="13.5" thickBot="1" x14ac:dyDescent="0.25">
      <c r="B22" s="61"/>
      <c r="C22" s="133" t="str">
        <f>UGAROMLITAL1003!$B$8</f>
        <v>Student 2</v>
      </c>
      <c r="D22" s="138">
        <f>UGAROMLITAL1003!F8</f>
        <v>0</v>
      </c>
      <c r="E22" s="136">
        <f>UGAROMLITAL1003!G8</f>
        <v>0</v>
      </c>
      <c r="F22" s="136">
        <f>UGAROMLITAL1003!H8</f>
        <v>0</v>
      </c>
      <c r="G22" s="136">
        <f>UGAROMLITAL1003!I8</f>
        <v>0</v>
      </c>
      <c r="H22" s="128">
        <f>UGAROMLITAL1003!J8</f>
        <v>0</v>
      </c>
      <c r="I22" s="123">
        <f>UGAROMLITAL1003!K8</f>
        <v>0</v>
      </c>
      <c r="J22" s="80"/>
      <c r="K22" s="65"/>
    </row>
    <row r="23" spans="1:12" s="60" customFormat="1" ht="5.0999999999999996" customHeight="1" x14ac:dyDescent="0.2">
      <c r="B23" s="61"/>
      <c r="C23" s="63"/>
      <c r="D23" s="77"/>
      <c r="E23" s="126"/>
      <c r="F23" s="77"/>
      <c r="G23" s="77"/>
      <c r="H23" s="77"/>
      <c r="I23" s="127"/>
      <c r="J23" s="103"/>
      <c r="K23" s="65"/>
    </row>
    <row r="24" spans="1:12" s="60" customFormat="1" ht="12.75" x14ac:dyDescent="0.2">
      <c r="B24" s="61"/>
      <c r="C24" s="63" t="str">
        <f>UGAROMLITAL1003!$C$2</f>
        <v>semeYYY</v>
      </c>
      <c r="D24" s="137" t="s">
        <v>101</v>
      </c>
      <c r="E24" s="137" t="s">
        <v>102</v>
      </c>
      <c r="F24" s="135" t="s">
        <v>103</v>
      </c>
      <c r="G24" s="135" t="s">
        <v>104</v>
      </c>
      <c r="H24" s="135" t="s">
        <v>105</v>
      </c>
      <c r="I24" s="135" t="s">
        <v>106</v>
      </c>
      <c r="J24" s="81"/>
      <c r="K24" s="65"/>
    </row>
    <row r="25" spans="1:12" s="60" customFormat="1" ht="13.5" thickBot="1" x14ac:dyDescent="0.25">
      <c r="B25" s="61"/>
      <c r="C25" s="63"/>
      <c r="D25" s="138">
        <f>UGAROMLITAL1003!L8</f>
        <v>0</v>
      </c>
      <c r="E25" s="138">
        <f>UGAROMLITAL1003!M8</f>
        <v>0</v>
      </c>
      <c r="F25" s="136">
        <f>UGAROMLITAL1003!N8</f>
        <v>0</v>
      </c>
      <c r="G25" s="136">
        <f>UGAROMLITAL1003!O8</f>
        <v>0</v>
      </c>
      <c r="H25" s="136">
        <f>UGAROMLITAL1003!P8</f>
        <v>0</v>
      </c>
      <c r="I25" s="125">
        <f>UGAROMLITAL1003!Q8</f>
        <v>0</v>
      </c>
      <c r="J25" s="81"/>
      <c r="K25" s="65"/>
    </row>
    <row r="26" spans="1:12" s="60" customFormat="1" x14ac:dyDescent="0.2">
      <c r="B26" s="61"/>
      <c r="C26" s="64" t="s">
        <v>84</v>
      </c>
      <c r="D26" s="140" t="s">
        <v>108</v>
      </c>
      <c r="E26" s="140" t="s">
        <v>108</v>
      </c>
      <c r="F26" s="139" t="s">
        <v>109</v>
      </c>
      <c r="G26" s="139" t="s">
        <v>110</v>
      </c>
      <c r="H26" s="141" t="s">
        <v>111</v>
      </c>
      <c r="I26" s="130" t="s">
        <v>115</v>
      </c>
      <c r="J26" s="81"/>
      <c r="K26" s="65"/>
    </row>
    <row r="27" spans="1:12" s="60" customFormat="1" ht="15.75" thickBot="1" x14ac:dyDescent="0.25">
      <c r="B27" s="61"/>
      <c r="C27" s="63" t="str">
        <f>UGAROMLITAL1003!$H$2</f>
        <v>ITAL1003</v>
      </c>
      <c r="D27" s="140">
        <f>UGAROMLITAL1003!R8</f>
        <v>0</v>
      </c>
      <c r="E27" s="140">
        <f>UGAROMLITAL1003!S8</f>
        <v>0</v>
      </c>
      <c r="F27" s="139">
        <f>UGAROMLITAL1003!T8</f>
        <v>0</v>
      </c>
      <c r="G27" s="139">
        <f>UGAROMLITAL1003!U8</f>
        <v>0</v>
      </c>
      <c r="H27" s="141">
        <f>UGAROMLITAL1003!V8</f>
        <v>0</v>
      </c>
      <c r="I27" s="129">
        <f>UGAROMLITAL1003!W8</f>
        <v>0</v>
      </c>
      <c r="J27" s="82"/>
      <c r="K27" s="65"/>
      <c r="L27" s="65"/>
    </row>
    <row r="28" spans="1:12" s="60" customFormat="1" ht="5.0999999999999996" customHeight="1" thickBot="1" x14ac:dyDescent="0.25">
      <c r="B28" s="61"/>
      <c r="C28" s="63"/>
      <c r="D28" s="65"/>
      <c r="E28" s="142"/>
      <c r="F28" s="142"/>
      <c r="G28" s="65"/>
      <c r="H28" s="77"/>
      <c r="I28" s="83"/>
      <c r="J28" s="79"/>
      <c r="K28" s="83"/>
      <c r="L28" s="65"/>
    </row>
    <row r="29" spans="1:12" s="60" customFormat="1" x14ac:dyDescent="0.2">
      <c r="B29" s="61"/>
      <c r="C29" s="64" t="s">
        <v>88</v>
      </c>
      <c r="D29" s="102" t="s">
        <v>85</v>
      </c>
      <c r="E29" s="143" t="s">
        <v>112</v>
      </c>
      <c r="F29" s="134" t="s">
        <v>113</v>
      </c>
      <c r="G29" s="84" t="s">
        <v>117</v>
      </c>
      <c r="H29" s="84" t="s">
        <v>116</v>
      </c>
      <c r="I29" s="84" t="s">
        <v>86</v>
      </c>
      <c r="J29" s="62"/>
      <c r="K29" s="65"/>
      <c r="L29" s="65"/>
    </row>
    <row r="30" spans="1:12" s="60" customFormat="1" ht="15.75" thickBot="1" x14ac:dyDescent="0.25">
      <c r="B30" s="61"/>
      <c r="C30" s="66" t="str">
        <f>UGAROMLITAL1003!$H$3</f>
        <v>##-###</v>
      </c>
      <c r="D30" s="101">
        <f>UGAROMLITAL1003!X8</f>
        <v>0</v>
      </c>
      <c r="E30" s="144">
        <f>UGAROMLITAL1003!Y8</f>
        <v>0</v>
      </c>
      <c r="F30" s="145">
        <f>UGAROMLITAL1003!Z8</f>
        <v>0</v>
      </c>
      <c r="G30" s="101">
        <f>UGAROMLITAL1003!AA8</f>
        <v>0</v>
      </c>
      <c r="H30" s="101">
        <f>UGAROMLITAL1003!AB8</f>
        <v>0</v>
      </c>
      <c r="I30" s="101">
        <f>UGAROMLITAL1003!AC8</f>
        <v>0</v>
      </c>
      <c r="J30" s="62"/>
    </row>
    <row r="31" spans="1:12" s="60" customFormat="1" ht="5.0999999999999996" customHeight="1" thickBot="1" x14ac:dyDescent="0.25">
      <c r="B31" s="61"/>
      <c r="C31" s="66"/>
      <c r="D31" s="65"/>
      <c r="E31" s="49"/>
      <c r="F31" s="65"/>
      <c r="G31" s="65"/>
      <c r="H31" s="85"/>
      <c r="I31" s="86"/>
      <c r="J31" s="62"/>
    </row>
    <row r="32" spans="1:12" s="60" customFormat="1" ht="15.75" thickBot="1" x14ac:dyDescent="0.25">
      <c r="A32" s="62"/>
      <c r="B32" s="65"/>
      <c r="C32" s="64" t="s">
        <v>89</v>
      </c>
      <c r="D32" s="67"/>
      <c r="E32" s="68" t="s">
        <v>90</v>
      </c>
      <c r="F32" s="69"/>
      <c r="G32" s="62"/>
      <c r="H32" s="94" t="s">
        <v>87</v>
      </c>
      <c r="I32" s="61"/>
      <c r="J32" s="62"/>
    </row>
    <row r="33" spans="1:12" s="60" customFormat="1" x14ac:dyDescent="0.2">
      <c r="A33" s="62"/>
      <c r="B33" s="65"/>
      <c r="C33" s="63" t="str">
        <f>UGAROMLITAL1003!$C$3</f>
        <v>Name Name</v>
      </c>
      <c r="D33" s="70" t="s">
        <v>92</v>
      </c>
      <c r="E33" s="71" t="s">
        <v>93</v>
      </c>
      <c r="F33" s="72" t="s">
        <v>94</v>
      </c>
      <c r="G33" s="89" t="s">
        <v>91</v>
      </c>
      <c r="H33" s="95">
        <f>UGAROMLITAL1003!E8</f>
        <v>0</v>
      </c>
      <c r="I33" s="87" t="s">
        <v>95</v>
      </c>
      <c r="J33" s="62"/>
    </row>
    <row r="34" spans="1:12" ht="16.5" thickBot="1" x14ac:dyDescent="0.3">
      <c r="A34" s="100"/>
      <c r="B34" s="104"/>
      <c r="C34" s="62"/>
      <c r="D34" s="73"/>
      <c r="E34" s="73"/>
      <c r="F34" s="52"/>
      <c r="G34" s="90">
        <f ca="1">TODAY()</f>
        <v>41285</v>
      </c>
      <c r="H34" s="96" t="str">
        <f>UGAROMLITAL1003!D8</f>
        <v/>
      </c>
      <c r="I34" s="88" t="str">
        <f>UGAROMLITAL1003!$C$3</f>
        <v>Name Name</v>
      </c>
      <c r="J34" s="100"/>
      <c r="K34" s="1"/>
    </row>
    <row r="35" spans="1:12" ht="5.0999999999999996" customHeight="1" thickBot="1" x14ac:dyDescent="0.3">
      <c r="A35" s="100"/>
      <c r="B35" s="107"/>
      <c r="C35" s="49"/>
      <c r="D35" s="74"/>
      <c r="E35" s="74"/>
      <c r="F35" s="74"/>
      <c r="G35" s="92"/>
      <c r="H35" s="93"/>
      <c r="I35" s="44"/>
      <c r="J35" s="106"/>
      <c r="K35" s="105"/>
    </row>
    <row r="36" spans="1:12" ht="9.9499999999999993" customHeight="1" x14ac:dyDescent="0.25">
      <c r="A36" s="150"/>
      <c r="B36" s="151"/>
      <c r="C36" s="146"/>
      <c r="D36" s="76"/>
      <c r="E36" s="76"/>
      <c r="F36" s="76"/>
      <c r="G36" s="75"/>
      <c r="H36" s="97"/>
      <c r="I36" s="98"/>
      <c r="J36" s="150"/>
      <c r="K36" s="150"/>
    </row>
    <row r="37" spans="1:12" ht="9.9499999999999993" customHeight="1" thickBot="1" x14ac:dyDescent="0.3">
      <c r="A37" s="1"/>
      <c r="B37" s="99"/>
      <c r="C37" s="99"/>
      <c r="D37" s="99"/>
      <c r="E37" s="99"/>
      <c r="F37" s="99"/>
      <c r="G37" s="99"/>
      <c r="H37" s="99"/>
      <c r="I37" s="99"/>
      <c r="J37" s="99"/>
      <c r="K37" s="1"/>
    </row>
    <row r="38" spans="1:12" s="60" customFormat="1" ht="5.0999999999999996" customHeight="1" thickBot="1" x14ac:dyDescent="0.25">
      <c r="A38" s="62"/>
      <c r="B38" s="65"/>
      <c r="C38" s="65"/>
      <c r="D38" s="131"/>
      <c r="E38" s="131"/>
      <c r="F38" s="131"/>
      <c r="G38" s="131"/>
      <c r="H38" s="131"/>
      <c r="I38" s="53"/>
      <c r="J38" s="91"/>
      <c r="K38" s="65"/>
    </row>
    <row r="39" spans="1:12" s="60" customFormat="1" x14ac:dyDescent="0.2">
      <c r="B39" s="61"/>
      <c r="C39" s="132" t="s">
        <v>6</v>
      </c>
      <c r="D39" s="137" t="s">
        <v>96</v>
      </c>
      <c r="E39" s="135" t="s">
        <v>97</v>
      </c>
      <c r="F39" s="135" t="s">
        <v>98</v>
      </c>
      <c r="G39" s="135" t="s">
        <v>99</v>
      </c>
      <c r="H39" s="134" t="s">
        <v>100</v>
      </c>
      <c r="I39" s="124" t="s">
        <v>114</v>
      </c>
      <c r="J39" s="78"/>
      <c r="K39" s="65"/>
    </row>
    <row r="40" spans="1:12" s="60" customFormat="1" ht="13.5" thickBot="1" x14ac:dyDescent="0.25">
      <c r="B40" s="61"/>
      <c r="C40" s="133" t="str">
        <f>UGAROMLITAL1003!$B$9</f>
        <v>Student 3</v>
      </c>
      <c r="D40" s="138">
        <f>UGAROMLITAL1003!F9</f>
        <v>0</v>
      </c>
      <c r="E40" s="136">
        <f>UGAROMLITAL1003!G9</f>
        <v>0</v>
      </c>
      <c r="F40" s="136">
        <f>UGAROMLITAL1003!H9</f>
        <v>0</v>
      </c>
      <c r="G40" s="136">
        <f>UGAROMLITAL1003!I9</f>
        <v>0</v>
      </c>
      <c r="H40" s="128">
        <f>UGAROMLITAL1003!J9</f>
        <v>0</v>
      </c>
      <c r="I40" s="123">
        <f>UGAROMLITAL1003!K9</f>
        <v>0</v>
      </c>
      <c r="J40" s="80"/>
      <c r="K40" s="65"/>
    </row>
    <row r="41" spans="1:12" s="60" customFormat="1" ht="5.0999999999999996" customHeight="1" x14ac:dyDescent="0.2">
      <c r="B41" s="61"/>
      <c r="C41" s="63"/>
      <c r="D41" s="77"/>
      <c r="E41" s="126"/>
      <c r="F41" s="77"/>
      <c r="G41" s="77"/>
      <c r="H41" s="77"/>
      <c r="I41" s="127"/>
      <c r="J41" s="103"/>
      <c r="K41" s="65"/>
    </row>
    <row r="42" spans="1:12" s="60" customFormat="1" ht="12.75" x14ac:dyDescent="0.2">
      <c r="B42" s="61"/>
      <c r="C42" s="63" t="str">
        <f>UGAROMLITAL1003!$C$2</f>
        <v>semeYYY</v>
      </c>
      <c r="D42" s="137" t="s">
        <v>101</v>
      </c>
      <c r="E42" s="137" t="s">
        <v>102</v>
      </c>
      <c r="F42" s="135" t="s">
        <v>103</v>
      </c>
      <c r="G42" s="135" t="s">
        <v>104</v>
      </c>
      <c r="H42" s="135" t="s">
        <v>105</v>
      </c>
      <c r="I42" s="135" t="s">
        <v>106</v>
      </c>
      <c r="J42" s="81"/>
      <c r="K42" s="65"/>
    </row>
    <row r="43" spans="1:12" s="60" customFormat="1" ht="13.5" thickBot="1" x14ac:dyDescent="0.25">
      <c r="B43" s="61"/>
      <c r="C43" s="63"/>
      <c r="D43" s="138">
        <f>UGAROMLITAL1003!L9</f>
        <v>0</v>
      </c>
      <c r="E43" s="138">
        <f>UGAROMLITAL1003!M9</f>
        <v>0</v>
      </c>
      <c r="F43" s="136">
        <f>UGAROMLITAL1003!N9</f>
        <v>0</v>
      </c>
      <c r="G43" s="136">
        <f>UGAROMLITAL1003!O9</f>
        <v>0</v>
      </c>
      <c r="H43" s="136">
        <f>UGAROMLITAL1003!P9</f>
        <v>0</v>
      </c>
      <c r="I43" s="125">
        <f>UGAROMLITAL1003!Q9</f>
        <v>0</v>
      </c>
      <c r="J43" s="81"/>
      <c r="K43" s="65"/>
    </row>
    <row r="44" spans="1:12" s="60" customFormat="1" x14ac:dyDescent="0.2">
      <c r="B44" s="61"/>
      <c r="C44" s="64" t="s">
        <v>84</v>
      </c>
      <c r="D44" s="140" t="s">
        <v>108</v>
      </c>
      <c r="E44" s="140" t="s">
        <v>108</v>
      </c>
      <c r="F44" s="139" t="s">
        <v>109</v>
      </c>
      <c r="G44" s="139" t="s">
        <v>110</v>
      </c>
      <c r="H44" s="141" t="s">
        <v>111</v>
      </c>
      <c r="I44" s="130" t="s">
        <v>115</v>
      </c>
      <c r="J44" s="81"/>
      <c r="K44" s="65"/>
    </row>
    <row r="45" spans="1:12" s="60" customFormat="1" ht="15.75" thickBot="1" x14ac:dyDescent="0.25">
      <c r="B45" s="61"/>
      <c r="C45" s="63" t="str">
        <f>UGAROMLITAL1003!$H$2</f>
        <v>ITAL1003</v>
      </c>
      <c r="D45" s="140">
        <f>UGAROMLITAL1003!R9</f>
        <v>0</v>
      </c>
      <c r="E45" s="140">
        <f>UGAROMLITAL1003!S9</f>
        <v>0</v>
      </c>
      <c r="F45" s="139">
        <f>UGAROMLITAL1003!T9</f>
        <v>0</v>
      </c>
      <c r="G45" s="139">
        <f>UGAROMLITAL1003!U9</f>
        <v>0</v>
      </c>
      <c r="H45" s="141">
        <f>UGAROMLITAL1003!V9</f>
        <v>0</v>
      </c>
      <c r="I45" s="129">
        <f>UGAROMLITAL1003!W9</f>
        <v>0</v>
      </c>
      <c r="J45" s="82"/>
      <c r="K45" s="65"/>
      <c r="L45" s="65"/>
    </row>
    <row r="46" spans="1:12" s="60" customFormat="1" ht="5.0999999999999996" customHeight="1" thickBot="1" x14ac:dyDescent="0.25">
      <c r="B46" s="61"/>
      <c r="C46" s="63"/>
      <c r="D46" s="65"/>
      <c r="E46" s="142"/>
      <c r="F46" s="142"/>
      <c r="G46" s="65"/>
      <c r="H46" s="77"/>
      <c r="I46" s="83"/>
      <c r="J46" s="79"/>
      <c r="K46" s="83"/>
      <c r="L46" s="65"/>
    </row>
    <row r="47" spans="1:12" s="60" customFormat="1" x14ac:dyDescent="0.2">
      <c r="B47" s="61"/>
      <c r="C47" s="64" t="s">
        <v>88</v>
      </c>
      <c r="D47" s="102" t="s">
        <v>85</v>
      </c>
      <c r="E47" s="143" t="s">
        <v>112</v>
      </c>
      <c r="F47" s="134" t="s">
        <v>113</v>
      </c>
      <c r="G47" s="84" t="s">
        <v>117</v>
      </c>
      <c r="H47" s="84" t="s">
        <v>116</v>
      </c>
      <c r="I47" s="84" t="s">
        <v>86</v>
      </c>
      <c r="J47" s="62"/>
      <c r="K47" s="65"/>
      <c r="L47" s="65"/>
    </row>
    <row r="48" spans="1:12" s="60" customFormat="1" ht="15.75" thickBot="1" x14ac:dyDescent="0.25">
      <c r="B48" s="61"/>
      <c r="C48" s="66" t="str">
        <f>UGAROMLITAL1003!$H$3</f>
        <v>##-###</v>
      </c>
      <c r="D48" s="101">
        <f>UGAROMLITAL1003!X9</f>
        <v>0</v>
      </c>
      <c r="E48" s="144">
        <f>UGAROMLITAL1003!Y9</f>
        <v>0</v>
      </c>
      <c r="F48" s="145">
        <f>UGAROMLITAL1003!Z9</f>
        <v>0</v>
      </c>
      <c r="G48" s="101">
        <f>UGAROMLITAL1003!AA9</f>
        <v>0</v>
      </c>
      <c r="H48" s="101">
        <f>UGAROMLITAL1003!AB9</f>
        <v>0</v>
      </c>
      <c r="I48" s="101">
        <f>UGAROMLITAL1003!AC9</f>
        <v>0</v>
      </c>
      <c r="J48" s="62"/>
    </row>
    <row r="49" spans="1:12" s="60" customFormat="1" ht="5.0999999999999996" customHeight="1" thickBot="1" x14ac:dyDescent="0.25">
      <c r="B49" s="61"/>
      <c r="C49" s="66"/>
      <c r="D49" s="65"/>
      <c r="E49" s="49"/>
      <c r="F49" s="65"/>
      <c r="G49" s="65"/>
      <c r="H49" s="85"/>
      <c r="I49" s="86"/>
      <c r="J49" s="62"/>
    </row>
    <row r="50" spans="1:12" s="60" customFormat="1" ht="15.75" thickBot="1" x14ac:dyDescent="0.25">
      <c r="A50" s="62"/>
      <c r="B50" s="65"/>
      <c r="C50" s="64" t="s">
        <v>89</v>
      </c>
      <c r="D50" s="67"/>
      <c r="E50" s="68" t="s">
        <v>90</v>
      </c>
      <c r="F50" s="69"/>
      <c r="G50" s="62"/>
      <c r="H50" s="94" t="s">
        <v>87</v>
      </c>
      <c r="I50" s="61"/>
      <c r="J50" s="62"/>
    </row>
    <row r="51" spans="1:12" s="60" customFormat="1" x14ac:dyDescent="0.2">
      <c r="A51" s="62"/>
      <c r="B51" s="65"/>
      <c r="C51" s="63" t="str">
        <f>UGAROMLITAL1003!$C$3</f>
        <v>Name Name</v>
      </c>
      <c r="D51" s="70" t="s">
        <v>92</v>
      </c>
      <c r="E51" s="71" t="s">
        <v>93</v>
      </c>
      <c r="F51" s="72" t="s">
        <v>94</v>
      </c>
      <c r="G51" s="89" t="s">
        <v>91</v>
      </c>
      <c r="H51" s="95">
        <f>UGAROMLITAL1003!E9</f>
        <v>0</v>
      </c>
      <c r="I51" s="87" t="s">
        <v>95</v>
      </c>
      <c r="J51" s="62"/>
    </row>
    <row r="52" spans="1:12" ht="16.5" thickBot="1" x14ac:dyDescent="0.3">
      <c r="A52" s="100"/>
      <c r="B52" s="104"/>
      <c r="C52" s="62"/>
      <c r="D52" s="73"/>
      <c r="E52" s="73"/>
      <c r="F52" s="52"/>
      <c r="G52" s="90">
        <f ca="1">TODAY()</f>
        <v>41285</v>
      </c>
      <c r="H52" s="96" t="str">
        <f>UGAROMLITAL1003!D9</f>
        <v/>
      </c>
      <c r="I52" s="88" t="str">
        <f>UGAROMLITAL1003!$C$3</f>
        <v>Name Name</v>
      </c>
      <c r="J52" s="100"/>
      <c r="K52" s="1"/>
    </row>
    <row r="53" spans="1:12" ht="5.0999999999999996" customHeight="1" thickBot="1" x14ac:dyDescent="0.3">
      <c r="A53" s="100"/>
      <c r="B53" s="107"/>
      <c r="C53" s="49"/>
      <c r="D53" s="74"/>
      <c r="E53" s="74"/>
      <c r="F53" s="74"/>
      <c r="G53" s="92"/>
      <c r="H53" s="93"/>
      <c r="I53" s="44"/>
      <c r="J53" s="106"/>
      <c r="K53" s="105"/>
    </row>
    <row r="54" spans="1:12" ht="9.9499999999999993" customHeight="1" x14ac:dyDescent="0.25">
      <c r="A54" s="150"/>
      <c r="B54" s="151"/>
      <c r="C54" s="146"/>
      <c r="D54" s="76"/>
      <c r="E54" s="76"/>
      <c r="F54" s="76"/>
      <c r="G54" s="75"/>
      <c r="H54" s="97"/>
      <c r="I54" s="98"/>
      <c r="J54" s="150"/>
      <c r="K54" s="150"/>
    </row>
    <row r="55" spans="1:12" ht="9.9499999999999993" customHeight="1" thickBot="1" x14ac:dyDescent="0.3">
      <c r="A55" s="1"/>
      <c r="B55" s="99"/>
      <c r="C55" s="99"/>
      <c r="D55" s="99"/>
      <c r="E55" s="99"/>
      <c r="F55" s="99"/>
      <c r="G55" s="99"/>
      <c r="H55" s="99"/>
      <c r="I55" s="99"/>
      <c r="J55" s="99"/>
      <c r="K55" s="1"/>
    </row>
    <row r="56" spans="1:12" s="60" customFormat="1" ht="5.0999999999999996" customHeight="1" thickBot="1" x14ac:dyDescent="0.25">
      <c r="A56" s="62"/>
      <c r="B56" s="65"/>
      <c r="C56" s="65"/>
      <c r="D56" s="131"/>
      <c r="E56" s="131"/>
      <c r="F56" s="131"/>
      <c r="G56" s="131"/>
      <c r="H56" s="131"/>
      <c r="I56" s="53"/>
      <c r="J56" s="91"/>
      <c r="K56" s="65"/>
    </row>
    <row r="57" spans="1:12" s="60" customFormat="1" x14ac:dyDescent="0.2">
      <c r="B57" s="61"/>
      <c r="C57" s="132" t="s">
        <v>6</v>
      </c>
      <c r="D57" s="137" t="s">
        <v>96</v>
      </c>
      <c r="E57" s="135" t="s">
        <v>97</v>
      </c>
      <c r="F57" s="135" t="s">
        <v>98</v>
      </c>
      <c r="G57" s="135" t="s">
        <v>99</v>
      </c>
      <c r="H57" s="134" t="s">
        <v>100</v>
      </c>
      <c r="I57" s="124" t="s">
        <v>114</v>
      </c>
      <c r="J57" s="78"/>
      <c r="K57" s="65"/>
    </row>
    <row r="58" spans="1:12" s="60" customFormat="1" ht="13.5" thickBot="1" x14ac:dyDescent="0.25">
      <c r="B58" s="61"/>
      <c r="C58" s="133" t="str">
        <f>UGAROMLITAL1003!$B$10</f>
        <v>Student 4</v>
      </c>
      <c r="D58" s="138">
        <f>UGAROMLITAL1003!F10</f>
        <v>0</v>
      </c>
      <c r="E58" s="136">
        <f>UGAROMLITAL1003!G10</f>
        <v>0</v>
      </c>
      <c r="F58" s="136">
        <f>UGAROMLITAL1003!H10</f>
        <v>0</v>
      </c>
      <c r="G58" s="136">
        <f>UGAROMLITAL1003!I10</f>
        <v>0</v>
      </c>
      <c r="H58" s="128">
        <f>UGAROMLITAL1003!J10</f>
        <v>0</v>
      </c>
      <c r="I58" s="123">
        <f>UGAROMLITAL1003!K10</f>
        <v>0</v>
      </c>
      <c r="J58" s="80"/>
      <c r="K58" s="65"/>
    </row>
    <row r="59" spans="1:12" s="60" customFormat="1" ht="5.0999999999999996" customHeight="1" x14ac:dyDescent="0.2">
      <c r="B59" s="61"/>
      <c r="C59" s="63"/>
      <c r="D59" s="77"/>
      <c r="E59" s="126"/>
      <c r="F59" s="77"/>
      <c r="G59" s="77"/>
      <c r="H59" s="77"/>
      <c r="I59" s="127"/>
      <c r="J59" s="103"/>
      <c r="K59" s="65"/>
    </row>
    <row r="60" spans="1:12" s="60" customFormat="1" ht="12.75" x14ac:dyDescent="0.2">
      <c r="B60" s="61"/>
      <c r="C60" s="63" t="str">
        <f>UGAROMLITAL1003!$C$2</f>
        <v>semeYYY</v>
      </c>
      <c r="D60" s="137" t="s">
        <v>101</v>
      </c>
      <c r="E60" s="137" t="s">
        <v>102</v>
      </c>
      <c r="F60" s="135" t="s">
        <v>103</v>
      </c>
      <c r="G60" s="135" t="s">
        <v>104</v>
      </c>
      <c r="H60" s="135" t="s">
        <v>105</v>
      </c>
      <c r="I60" s="135" t="s">
        <v>106</v>
      </c>
      <c r="J60" s="81"/>
      <c r="K60" s="65"/>
    </row>
    <row r="61" spans="1:12" s="60" customFormat="1" ht="13.5" thickBot="1" x14ac:dyDescent="0.25">
      <c r="B61" s="61"/>
      <c r="C61" s="63"/>
      <c r="D61" s="138">
        <f>UGAROMLITAL1003!L10</f>
        <v>0</v>
      </c>
      <c r="E61" s="138">
        <f>UGAROMLITAL1003!M10</f>
        <v>0</v>
      </c>
      <c r="F61" s="136">
        <f>UGAROMLITAL1003!N10</f>
        <v>0</v>
      </c>
      <c r="G61" s="136">
        <f>UGAROMLITAL1003!O10</f>
        <v>0</v>
      </c>
      <c r="H61" s="136">
        <f>UGAROMLITAL1003!P10</f>
        <v>0</v>
      </c>
      <c r="I61" s="125">
        <f>UGAROMLITAL1003!Q10</f>
        <v>0</v>
      </c>
      <c r="J61" s="81"/>
      <c r="K61" s="65"/>
    </row>
    <row r="62" spans="1:12" s="60" customFormat="1" x14ac:dyDescent="0.2">
      <c r="B62" s="61"/>
      <c r="C62" s="64" t="s">
        <v>84</v>
      </c>
      <c r="D62" s="140" t="s">
        <v>108</v>
      </c>
      <c r="E62" s="140" t="s">
        <v>108</v>
      </c>
      <c r="F62" s="139" t="s">
        <v>109</v>
      </c>
      <c r="G62" s="139" t="s">
        <v>110</v>
      </c>
      <c r="H62" s="141" t="s">
        <v>111</v>
      </c>
      <c r="I62" s="130" t="s">
        <v>115</v>
      </c>
      <c r="J62" s="81"/>
      <c r="K62" s="65"/>
    </row>
    <row r="63" spans="1:12" s="60" customFormat="1" ht="15.75" thickBot="1" x14ac:dyDescent="0.25">
      <c r="B63" s="61"/>
      <c r="C63" s="63" t="str">
        <f>UGAROMLITAL1003!$H$2</f>
        <v>ITAL1003</v>
      </c>
      <c r="D63" s="140">
        <f>UGAROMLITAL1003!R10</f>
        <v>0</v>
      </c>
      <c r="E63" s="140">
        <f>UGAROMLITAL1003!S10</f>
        <v>0</v>
      </c>
      <c r="F63" s="139">
        <f>UGAROMLITAL1003!T10</f>
        <v>0</v>
      </c>
      <c r="G63" s="139">
        <f>UGAROMLITAL1003!U10</f>
        <v>0</v>
      </c>
      <c r="H63" s="141">
        <f>UGAROMLITAL1003!V10</f>
        <v>0</v>
      </c>
      <c r="I63" s="129">
        <f>UGAROMLITAL1003!W10</f>
        <v>0</v>
      </c>
      <c r="J63" s="82"/>
      <c r="K63" s="65"/>
      <c r="L63" s="65"/>
    </row>
    <row r="64" spans="1:12" s="60" customFormat="1" ht="5.0999999999999996" customHeight="1" thickBot="1" x14ac:dyDescent="0.25">
      <c r="B64" s="61"/>
      <c r="C64" s="63"/>
      <c r="D64" s="65"/>
      <c r="E64" s="142"/>
      <c r="F64" s="142"/>
      <c r="G64" s="65"/>
      <c r="H64" s="77"/>
      <c r="I64" s="83"/>
      <c r="J64" s="79"/>
      <c r="K64" s="83"/>
      <c r="L64" s="65"/>
    </row>
    <row r="65" spans="1:12" s="60" customFormat="1" x14ac:dyDescent="0.2">
      <c r="B65" s="61"/>
      <c r="C65" s="64" t="s">
        <v>88</v>
      </c>
      <c r="D65" s="102" t="s">
        <v>85</v>
      </c>
      <c r="E65" s="143" t="s">
        <v>112</v>
      </c>
      <c r="F65" s="134" t="s">
        <v>113</v>
      </c>
      <c r="G65" s="84" t="s">
        <v>117</v>
      </c>
      <c r="H65" s="84" t="s">
        <v>116</v>
      </c>
      <c r="I65" s="84" t="s">
        <v>86</v>
      </c>
      <c r="J65" s="62"/>
      <c r="K65" s="65"/>
      <c r="L65" s="65"/>
    </row>
    <row r="66" spans="1:12" s="60" customFormat="1" ht="15.75" thickBot="1" x14ac:dyDescent="0.25">
      <c r="B66" s="61"/>
      <c r="C66" s="66" t="str">
        <f>UGAROMLITAL1003!$H$3</f>
        <v>##-###</v>
      </c>
      <c r="D66" s="101">
        <f>UGAROMLITAL1003!X10</f>
        <v>0</v>
      </c>
      <c r="E66" s="144">
        <f>UGAROMLITAL1003!Y10</f>
        <v>0</v>
      </c>
      <c r="F66" s="145">
        <f>UGAROMLITAL1003!Z10</f>
        <v>0</v>
      </c>
      <c r="G66" s="101">
        <f>UGAROMLITAL1003!AA10</f>
        <v>0</v>
      </c>
      <c r="H66" s="101">
        <f>UGAROMLITAL1003!AB10</f>
        <v>0</v>
      </c>
      <c r="I66" s="101">
        <f>UGAROMLITAL1003!AC10</f>
        <v>0</v>
      </c>
      <c r="J66" s="62"/>
    </row>
    <row r="67" spans="1:12" s="60" customFormat="1" ht="5.0999999999999996" customHeight="1" thickBot="1" x14ac:dyDescent="0.25">
      <c r="B67" s="61"/>
      <c r="C67" s="66"/>
      <c r="D67" s="65"/>
      <c r="E67" s="49"/>
      <c r="F67" s="65"/>
      <c r="G67" s="65"/>
      <c r="H67" s="85"/>
      <c r="I67" s="86"/>
      <c r="J67" s="62"/>
    </row>
    <row r="68" spans="1:12" s="60" customFormat="1" ht="15.75" thickBot="1" x14ac:dyDescent="0.25">
      <c r="A68" s="62"/>
      <c r="B68" s="65"/>
      <c r="C68" s="64" t="s">
        <v>89</v>
      </c>
      <c r="D68" s="67"/>
      <c r="E68" s="68" t="s">
        <v>90</v>
      </c>
      <c r="F68" s="69"/>
      <c r="G68" s="62"/>
      <c r="H68" s="94" t="s">
        <v>87</v>
      </c>
      <c r="I68" s="61"/>
      <c r="J68" s="62"/>
    </row>
    <row r="69" spans="1:12" s="60" customFormat="1" x14ac:dyDescent="0.2">
      <c r="A69" s="62"/>
      <c r="B69" s="65"/>
      <c r="C69" s="63" t="str">
        <f>UGAROMLITAL1003!$C$3</f>
        <v>Name Name</v>
      </c>
      <c r="D69" s="70" t="s">
        <v>92</v>
      </c>
      <c r="E69" s="71" t="s">
        <v>93</v>
      </c>
      <c r="F69" s="72" t="s">
        <v>94</v>
      </c>
      <c r="G69" s="89" t="s">
        <v>91</v>
      </c>
      <c r="H69" s="95">
        <f>UGAROMLITAL1003!E10</f>
        <v>0</v>
      </c>
      <c r="I69" s="87" t="s">
        <v>95</v>
      </c>
      <c r="J69" s="62"/>
    </row>
    <row r="70" spans="1:12" ht="16.5" thickBot="1" x14ac:dyDescent="0.3">
      <c r="A70" s="100"/>
      <c r="B70" s="104"/>
      <c r="C70" s="62"/>
      <c r="D70" s="73"/>
      <c r="E70" s="73"/>
      <c r="F70" s="52"/>
      <c r="G70" s="90">
        <f ca="1">TODAY()</f>
        <v>41285</v>
      </c>
      <c r="H70" s="96" t="str">
        <f>UGAROMLITAL1003!D10</f>
        <v/>
      </c>
      <c r="I70" s="88" t="str">
        <f>UGAROMLITAL1003!$C$3</f>
        <v>Name Name</v>
      </c>
      <c r="J70" s="100"/>
      <c r="K70" s="1"/>
    </row>
    <row r="71" spans="1:12" ht="4.5" customHeight="1" thickBot="1" x14ac:dyDescent="0.3">
      <c r="A71" s="100"/>
      <c r="B71" s="107"/>
      <c r="C71" s="49"/>
      <c r="D71" s="74"/>
      <c r="E71" s="74"/>
      <c r="F71" s="74"/>
      <c r="G71" s="92"/>
      <c r="H71" s="93"/>
      <c r="I71" s="44"/>
      <c r="J71" s="106"/>
      <c r="K71" s="105"/>
    </row>
    <row r="72" spans="1:12" ht="9.9499999999999993" customHeight="1" x14ac:dyDescent="0.25">
      <c r="A72" s="150"/>
      <c r="B72" s="151"/>
      <c r="C72" s="146"/>
      <c r="D72" s="76"/>
      <c r="E72" s="76"/>
      <c r="F72" s="76"/>
      <c r="G72" s="75"/>
      <c r="H72" s="97"/>
      <c r="I72" s="98"/>
      <c r="J72" s="150"/>
      <c r="K72" s="150"/>
    </row>
    <row r="73" spans="1:12" ht="9.9499999999999993" customHeight="1" thickBot="1" x14ac:dyDescent="0.3">
      <c r="A73" s="1"/>
      <c r="B73" s="99"/>
      <c r="C73" s="99"/>
      <c r="D73" s="99"/>
      <c r="E73" s="99"/>
      <c r="F73" s="99"/>
      <c r="G73" s="99"/>
      <c r="H73" s="99"/>
      <c r="I73" s="99"/>
      <c r="J73" s="99"/>
      <c r="K73" s="1"/>
    </row>
    <row r="74" spans="1:12" s="60" customFormat="1" ht="5.0999999999999996" customHeight="1" thickBot="1" x14ac:dyDescent="0.25">
      <c r="A74" s="62"/>
      <c r="B74" s="65"/>
      <c r="C74" s="65"/>
      <c r="D74" s="131"/>
      <c r="E74" s="131"/>
      <c r="F74" s="131"/>
      <c r="G74" s="131"/>
      <c r="H74" s="131"/>
      <c r="I74" s="53"/>
      <c r="J74" s="91"/>
      <c r="K74" s="65"/>
    </row>
    <row r="75" spans="1:12" s="60" customFormat="1" x14ac:dyDescent="0.2">
      <c r="B75" s="61"/>
      <c r="C75" s="132" t="s">
        <v>6</v>
      </c>
      <c r="D75" s="137" t="s">
        <v>96</v>
      </c>
      <c r="E75" s="135" t="s">
        <v>97</v>
      </c>
      <c r="F75" s="135" t="s">
        <v>98</v>
      </c>
      <c r="G75" s="135" t="s">
        <v>99</v>
      </c>
      <c r="H75" s="134" t="s">
        <v>100</v>
      </c>
      <c r="I75" s="124" t="s">
        <v>114</v>
      </c>
      <c r="J75" s="78"/>
      <c r="K75" s="65"/>
    </row>
    <row r="76" spans="1:12" s="60" customFormat="1" ht="13.5" thickBot="1" x14ac:dyDescent="0.25">
      <c r="B76" s="61"/>
      <c r="C76" s="133" t="str">
        <f>UGAROMLITAL1003!$B$11</f>
        <v>Student 5</v>
      </c>
      <c r="D76" s="138">
        <f>UGAROMLITAL1003!F11</f>
        <v>0</v>
      </c>
      <c r="E76" s="136">
        <f>UGAROMLITAL1003!G11</f>
        <v>0</v>
      </c>
      <c r="F76" s="136">
        <f>UGAROMLITAL1003!H11</f>
        <v>0</v>
      </c>
      <c r="G76" s="136">
        <f>UGAROMLITAL1003!I11</f>
        <v>0</v>
      </c>
      <c r="H76" s="128">
        <f>UGAROMLITAL1003!J11</f>
        <v>0</v>
      </c>
      <c r="I76" s="123">
        <f>UGAROMLITAL1003!K11</f>
        <v>0</v>
      </c>
      <c r="J76" s="80"/>
      <c r="K76" s="65"/>
    </row>
    <row r="77" spans="1:12" s="60" customFormat="1" ht="5.0999999999999996" customHeight="1" x14ac:dyDescent="0.2">
      <c r="B77" s="61"/>
      <c r="C77" s="63"/>
      <c r="D77" s="77"/>
      <c r="E77" s="126"/>
      <c r="F77" s="77"/>
      <c r="G77" s="77"/>
      <c r="H77" s="77"/>
      <c r="I77" s="127"/>
      <c r="J77" s="103"/>
      <c r="K77" s="65"/>
    </row>
    <row r="78" spans="1:12" s="60" customFormat="1" ht="12.75" x14ac:dyDescent="0.2">
      <c r="B78" s="61"/>
      <c r="C78" s="63" t="str">
        <f>UGAROMLITAL1003!$C$2</f>
        <v>semeYYY</v>
      </c>
      <c r="D78" s="137" t="s">
        <v>101</v>
      </c>
      <c r="E78" s="137" t="s">
        <v>102</v>
      </c>
      <c r="F78" s="135" t="s">
        <v>103</v>
      </c>
      <c r="G78" s="135" t="s">
        <v>104</v>
      </c>
      <c r="H78" s="135" t="s">
        <v>105</v>
      </c>
      <c r="I78" s="135" t="s">
        <v>106</v>
      </c>
      <c r="J78" s="81"/>
      <c r="K78" s="65"/>
    </row>
    <row r="79" spans="1:12" s="60" customFormat="1" ht="13.5" thickBot="1" x14ac:dyDescent="0.25">
      <c r="B79" s="61"/>
      <c r="C79" s="63"/>
      <c r="D79" s="138">
        <f>UGAROMLITAL1003!L11</f>
        <v>0</v>
      </c>
      <c r="E79" s="138">
        <f>UGAROMLITAL1003!M11</f>
        <v>0</v>
      </c>
      <c r="F79" s="136">
        <f>UGAROMLITAL1003!N11</f>
        <v>0</v>
      </c>
      <c r="G79" s="136">
        <f>UGAROMLITAL1003!O11</f>
        <v>0</v>
      </c>
      <c r="H79" s="136">
        <f>UGAROMLITAL1003!P11</f>
        <v>0</v>
      </c>
      <c r="I79" s="125">
        <f>UGAROMLITAL1003!Q11</f>
        <v>0</v>
      </c>
      <c r="J79" s="81"/>
      <c r="K79" s="65"/>
    </row>
    <row r="80" spans="1:12" s="60" customFormat="1" x14ac:dyDescent="0.2">
      <c r="B80" s="61"/>
      <c r="C80" s="64" t="s">
        <v>84</v>
      </c>
      <c r="D80" s="140" t="s">
        <v>108</v>
      </c>
      <c r="E80" s="140" t="s">
        <v>108</v>
      </c>
      <c r="F80" s="139" t="s">
        <v>109</v>
      </c>
      <c r="G80" s="139" t="s">
        <v>110</v>
      </c>
      <c r="H80" s="141" t="s">
        <v>111</v>
      </c>
      <c r="I80" s="130" t="s">
        <v>115</v>
      </c>
      <c r="J80" s="81"/>
      <c r="K80" s="65"/>
    </row>
    <row r="81" spans="1:12" s="60" customFormat="1" ht="15.75" thickBot="1" x14ac:dyDescent="0.25">
      <c r="B81" s="61"/>
      <c r="C81" s="63" t="str">
        <f>UGAROMLITAL1003!$H$2</f>
        <v>ITAL1003</v>
      </c>
      <c r="D81" s="140">
        <f>UGAROMLITAL1003!R11</f>
        <v>0</v>
      </c>
      <c r="E81" s="140">
        <f>UGAROMLITAL1003!S11</f>
        <v>0</v>
      </c>
      <c r="F81" s="139">
        <f>UGAROMLITAL1003!T11</f>
        <v>0</v>
      </c>
      <c r="G81" s="139">
        <f>UGAROMLITAL1003!U11</f>
        <v>0</v>
      </c>
      <c r="H81" s="141">
        <f>UGAROMLITAL1003!V11</f>
        <v>0</v>
      </c>
      <c r="I81" s="129">
        <f>UGAROMLITAL1003!W11</f>
        <v>0</v>
      </c>
      <c r="J81" s="82"/>
      <c r="K81" s="65"/>
      <c r="L81" s="65"/>
    </row>
    <row r="82" spans="1:12" s="60" customFormat="1" ht="5.0999999999999996" customHeight="1" thickBot="1" x14ac:dyDescent="0.25">
      <c r="B82" s="61"/>
      <c r="C82" s="63"/>
      <c r="D82" s="65"/>
      <c r="E82" s="142"/>
      <c r="F82" s="142"/>
      <c r="G82" s="65"/>
      <c r="H82" s="77"/>
      <c r="I82" s="83"/>
      <c r="J82" s="79"/>
      <c r="K82" s="83"/>
      <c r="L82" s="65"/>
    </row>
    <row r="83" spans="1:12" s="60" customFormat="1" x14ac:dyDescent="0.2">
      <c r="B83" s="61"/>
      <c r="C83" s="64" t="s">
        <v>88</v>
      </c>
      <c r="D83" s="102" t="s">
        <v>85</v>
      </c>
      <c r="E83" s="143" t="s">
        <v>112</v>
      </c>
      <c r="F83" s="134" t="s">
        <v>113</v>
      </c>
      <c r="G83" s="84" t="s">
        <v>117</v>
      </c>
      <c r="H83" s="84" t="s">
        <v>116</v>
      </c>
      <c r="I83" s="84" t="s">
        <v>86</v>
      </c>
      <c r="J83" s="62"/>
      <c r="K83" s="65"/>
      <c r="L83" s="65"/>
    </row>
    <row r="84" spans="1:12" s="60" customFormat="1" ht="15.75" thickBot="1" x14ac:dyDescent="0.25">
      <c r="B84" s="61"/>
      <c r="C84" s="66" t="str">
        <f>UGAROMLITAL1003!$H$3</f>
        <v>##-###</v>
      </c>
      <c r="D84" s="101">
        <f>UGAROMLITAL1003!X11</f>
        <v>0</v>
      </c>
      <c r="E84" s="144">
        <f>UGAROMLITAL1003!Y11</f>
        <v>0</v>
      </c>
      <c r="F84" s="145">
        <f>UGAROMLITAL1003!Z11</f>
        <v>0</v>
      </c>
      <c r="G84" s="101">
        <f>UGAROMLITAL1003!AA11</f>
        <v>0</v>
      </c>
      <c r="H84" s="101">
        <f>UGAROMLITAL1003!AB11</f>
        <v>0</v>
      </c>
      <c r="I84" s="101">
        <f>UGAROMLITAL1003!AC11</f>
        <v>0</v>
      </c>
      <c r="J84" s="62"/>
    </row>
    <row r="85" spans="1:12" s="60" customFormat="1" ht="5.0999999999999996" customHeight="1" thickBot="1" x14ac:dyDescent="0.25">
      <c r="B85" s="61"/>
      <c r="C85" s="66"/>
      <c r="D85" s="65"/>
      <c r="E85" s="49"/>
      <c r="F85" s="65"/>
      <c r="G85" s="65"/>
      <c r="H85" s="85"/>
      <c r="I85" s="86"/>
      <c r="J85" s="62"/>
    </row>
    <row r="86" spans="1:12" s="60" customFormat="1" ht="15.75" thickBot="1" x14ac:dyDescent="0.25">
      <c r="A86" s="62"/>
      <c r="B86" s="65"/>
      <c r="C86" s="64" t="s">
        <v>89</v>
      </c>
      <c r="D86" s="67"/>
      <c r="E86" s="68" t="s">
        <v>90</v>
      </c>
      <c r="F86" s="69"/>
      <c r="G86" s="62"/>
      <c r="H86" s="94" t="s">
        <v>87</v>
      </c>
      <c r="I86" s="61"/>
      <c r="J86" s="62"/>
    </row>
    <row r="87" spans="1:12" s="60" customFormat="1" x14ac:dyDescent="0.2">
      <c r="A87" s="62"/>
      <c r="B87" s="65"/>
      <c r="C87" s="63" t="str">
        <f>UGAROMLITAL1003!$C$3</f>
        <v>Name Name</v>
      </c>
      <c r="D87" s="70" t="s">
        <v>92</v>
      </c>
      <c r="E87" s="71" t="s">
        <v>93</v>
      </c>
      <c r="F87" s="72" t="s">
        <v>94</v>
      </c>
      <c r="G87" s="89" t="s">
        <v>91</v>
      </c>
      <c r="H87" s="95">
        <f>UGAROMLITAL1003!E11</f>
        <v>0</v>
      </c>
      <c r="I87" s="87" t="s">
        <v>95</v>
      </c>
      <c r="J87" s="62"/>
    </row>
    <row r="88" spans="1:12" ht="16.5" thickBot="1" x14ac:dyDescent="0.3">
      <c r="A88" s="100"/>
      <c r="B88" s="104"/>
      <c r="C88" s="62"/>
      <c r="D88" s="73"/>
      <c r="E88" s="73"/>
      <c r="F88" s="52"/>
      <c r="G88" s="90">
        <f ca="1">TODAY()</f>
        <v>41285</v>
      </c>
      <c r="H88" s="96" t="str">
        <f>UGAROMLITAL1003!D11</f>
        <v/>
      </c>
      <c r="I88" s="88" t="str">
        <f>UGAROMLITAL1003!$C$3</f>
        <v>Name Name</v>
      </c>
      <c r="J88" s="100"/>
      <c r="K88" s="1"/>
    </row>
    <row r="89" spans="1:12" ht="5.0999999999999996" customHeight="1" thickBot="1" x14ac:dyDescent="0.3">
      <c r="A89" s="100"/>
      <c r="B89" s="107"/>
      <c r="C89" s="49"/>
      <c r="D89" s="74"/>
      <c r="E89" s="74"/>
      <c r="F89" s="74"/>
      <c r="G89" s="92"/>
      <c r="H89" s="93"/>
      <c r="I89" s="44"/>
      <c r="J89" s="106"/>
      <c r="K89" s="105"/>
    </row>
    <row r="90" spans="1:12" ht="9.9499999999999993" customHeight="1" x14ac:dyDescent="0.25">
      <c r="A90" s="150"/>
      <c r="B90" s="151"/>
      <c r="C90" s="146"/>
      <c r="D90" s="76"/>
      <c r="E90" s="76"/>
      <c r="F90" s="76"/>
      <c r="G90" s="75"/>
      <c r="H90" s="97"/>
      <c r="I90" s="98"/>
      <c r="J90" s="150"/>
      <c r="K90" s="150"/>
    </row>
    <row r="91" spans="1:12" ht="9.9499999999999993" customHeight="1" thickBot="1" x14ac:dyDescent="0.3">
      <c r="A91" s="1"/>
      <c r="B91" s="99"/>
      <c r="C91" s="99"/>
      <c r="D91" s="99"/>
      <c r="E91" s="99"/>
      <c r="F91" s="99"/>
      <c r="G91" s="99"/>
      <c r="H91" s="99"/>
      <c r="I91" s="99"/>
      <c r="J91" s="99"/>
      <c r="K91" s="1"/>
    </row>
    <row r="92" spans="1:12" s="60" customFormat="1" ht="5.0999999999999996" customHeight="1" thickBot="1" x14ac:dyDescent="0.25">
      <c r="A92" s="62"/>
      <c r="B92" s="65"/>
      <c r="C92" s="65"/>
      <c r="D92" s="131"/>
      <c r="E92" s="131"/>
      <c r="F92" s="131"/>
      <c r="G92" s="131"/>
      <c r="H92" s="131"/>
      <c r="I92" s="53"/>
      <c r="J92" s="91"/>
      <c r="K92" s="65"/>
    </row>
    <row r="93" spans="1:12" s="60" customFormat="1" x14ac:dyDescent="0.2">
      <c r="B93" s="61"/>
      <c r="C93" s="132" t="s">
        <v>6</v>
      </c>
      <c r="D93" s="137" t="s">
        <v>96</v>
      </c>
      <c r="E93" s="135" t="s">
        <v>97</v>
      </c>
      <c r="F93" s="135" t="s">
        <v>98</v>
      </c>
      <c r="G93" s="135" t="s">
        <v>99</v>
      </c>
      <c r="H93" s="134" t="s">
        <v>100</v>
      </c>
      <c r="I93" s="124" t="s">
        <v>114</v>
      </c>
      <c r="J93" s="78"/>
      <c r="K93" s="65"/>
    </row>
    <row r="94" spans="1:12" s="60" customFormat="1" ht="13.5" thickBot="1" x14ac:dyDescent="0.25">
      <c r="B94" s="61"/>
      <c r="C94" s="133" t="str">
        <f>UGAROMLITAL1003!$B$12</f>
        <v>Student 6</v>
      </c>
      <c r="D94" s="138">
        <f>UGAROMLITAL1003!F12</f>
        <v>0</v>
      </c>
      <c r="E94" s="136">
        <f>UGAROMLITAL1003!G12</f>
        <v>0</v>
      </c>
      <c r="F94" s="136">
        <f>UGAROMLITAL1003!H12</f>
        <v>0</v>
      </c>
      <c r="G94" s="136">
        <f>UGAROMLITAL1003!I12</f>
        <v>0</v>
      </c>
      <c r="H94" s="128">
        <f>UGAROMLITAL1003!J12</f>
        <v>0</v>
      </c>
      <c r="I94" s="123">
        <f>UGAROMLITAL1003!K12</f>
        <v>0</v>
      </c>
      <c r="J94" s="80"/>
      <c r="K94" s="65"/>
    </row>
    <row r="95" spans="1:12" s="60" customFormat="1" ht="5.0999999999999996" customHeight="1" x14ac:dyDescent="0.2">
      <c r="B95" s="61"/>
      <c r="C95" s="63"/>
      <c r="D95" s="77"/>
      <c r="E95" s="126"/>
      <c r="F95" s="77"/>
      <c r="G95" s="77"/>
      <c r="H95" s="77"/>
      <c r="I95" s="127"/>
      <c r="J95" s="103"/>
      <c r="K95" s="65"/>
    </row>
    <row r="96" spans="1:12" s="60" customFormat="1" ht="12.75" x14ac:dyDescent="0.2">
      <c r="B96" s="61"/>
      <c r="C96" s="63" t="str">
        <f>UGAROMLITAL1003!$C$2</f>
        <v>semeYYY</v>
      </c>
      <c r="D96" s="137" t="s">
        <v>101</v>
      </c>
      <c r="E96" s="137" t="s">
        <v>102</v>
      </c>
      <c r="F96" s="135" t="s">
        <v>103</v>
      </c>
      <c r="G96" s="135" t="s">
        <v>104</v>
      </c>
      <c r="H96" s="135" t="s">
        <v>105</v>
      </c>
      <c r="I96" s="135" t="s">
        <v>106</v>
      </c>
      <c r="J96" s="81"/>
      <c r="K96" s="65"/>
    </row>
    <row r="97" spans="1:12" s="60" customFormat="1" ht="13.5" thickBot="1" x14ac:dyDescent="0.25">
      <c r="B97" s="61"/>
      <c r="C97" s="63"/>
      <c r="D97" s="138">
        <f>UGAROMLITAL1003!L12</f>
        <v>0</v>
      </c>
      <c r="E97" s="138">
        <f>UGAROMLITAL1003!M12</f>
        <v>0</v>
      </c>
      <c r="F97" s="136">
        <f>UGAROMLITAL1003!N12</f>
        <v>0</v>
      </c>
      <c r="G97" s="136">
        <f>UGAROMLITAL1003!O12</f>
        <v>0</v>
      </c>
      <c r="H97" s="136">
        <f>UGAROMLITAL1003!P12</f>
        <v>0</v>
      </c>
      <c r="I97" s="125">
        <f>UGAROMLITAL1003!Q12</f>
        <v>0</v>
      </c>
      <c r="J97" s="81"/>
      <c r="K97" s="65"/>
    </row>
    <row r="98" spans="1:12" s="60" customFormat="1" x14ac:dyDescent="0.2">
      <c r="B98" s="61"/>
      <c r="C98" s="64" t="s">
        <v>84</v>
      </c>
      <c r="D98" s="140" t="s">
        <v>108</v>
      </c>
      <c r="E98" s="140" t="s">
        <v>108</v>
      </c>
      <c r="F98" s="139" t="s">
        <v>109</v>
      </c>
      <c r="G98" s="139" t="s">
        <v>110</v>
      </c>
      <c r="H98" s="141" t="s">
        <v>111</v>
      </c>
      <c r="I98" s="130" t="s">
        <v>115</v>
      </c>
      <c r="J98" s="81"/>
      <c r="K98" s="65"/>
    </row>
    <row r="99" spans="1:12" s="60" customFormat="1" ht="15.75" thickBot="1" x14ac:dyDescent="0.25">
      <c r="B99" s="61"/>
      <c r="C99" s="63" t="str">
        <f>UGAROMLITAL1003!$H$2</f>
        <v>ITAL1003</v>
      </c>
      <c r="D99" s="140">
        <f>UGAROMLITAL1003!R12</f>
        <v>0</v>
      </c>
      <c r="E99" s="140">
        <f>UGAROMLITAL1003!S12</f>
        <v>0</v>
      </c>
      <c r="F99" s="139">
        <f>UGAROMLITAL1003!T12</f>
        <v>0</v>
      </c>
      <c r="G99" s="139">
        <f>UGAROMLITAL1003!U12</f>
        <v>0</v>
      </c>
      <c r="H99" s="141">
        <f>UGAROMLITAL1003!V12</f>
        <v>0</v>
      </c>
      <c r="I99" s="129">
        <f>UGAROMLITAL1003!W12</f>
        <v>0</v>
      </c>
      <c r="J99" s="82"/>
      <c r="K99" s="65"/>
      <c r="L99" s="65"/>
    </row>
    <row r="100" spans="1:12" s="60" customFormat="1" ht="5.0999999999999996" customHeight="1" thickBot="1" x14ac:dyDescent="0.25">
      <c r="B100" s="61"/>
      <c r="C100" s="63"/>
      <c r="D100" s="65"/>
      <c r="E100" s="142"/>
      <c r="F100" s="142"/>
      <c r="G100" s="65"/>
      <c r="H100" s="77"/>
      <c r="I100" s="83"/>
      <c r="J100" s="79"/>
      <c r="K100" s="83"/>
      <c r="L100" s="65"/>
    </row>
    <row r="101" spans="1:12" s="60" customFormat="1" x14ac:dyDescent="0.2">
      <c r="B101" s="61"/>
      <c r="C101" s="64" t="s">
        <v>88</v>
      </c>
      <c r="D101" s="102" t="s">
        <v>85</v>
      </c>
      <c r="E101" s="143" t="s">
        <v>112</v>
      </c>
      <c r="F101" s="134" t="s">
        <v>113</v>
      </c>
      <c r="G101" s="84" t="s">
        <v>117</v>
      </c>
      <c r="H101" s="84" t="s">
        <v>116</v>
      </c>
      <c r="I101" s="84" t="s">
        <v>86</v>
      </c>
      <c r="J101" s="62"/>
      <c r="K101" s="65"/>
      <c r="L101" s="65"/>
    </row>
    <row r="102" spans="1:12" s="60" customFormat="1" ht="15.75" thickBot="1" x14ac:dyDescent="0.25">
      <c r="B102" s="61"/>
      <c r="C102" s="66" t="str">
        <f>UGAROMLITAL1003!$H$3</f>
        <v>##-###</v>
      </c>
      <c r="D102" s="101">
        <f>UGAROMLITAL1003!X12</f>
        <v>0</v>
      </c>
      <c r="E102" s="144">
        <f>UGAROMLITAL1003!Y12</f>
        <v>0</v>
      </c>
      <c r="F102" s="145">
        <f>UGAROMLITAL1003!Z12</f>
        <v>0</v>
      </c>
      <c r="G102" s="101">
        <f>UGAROMLITAL1003!AA12</f>
        <v>0</v>
      </c>
      <c r="H102" s="101">
        <f>UGAROMLITAL1003!AB12</f>
        <v>0</v>
      </c>
      <c r="I102" s="101">
        <f>UGAROMLITAL1003!AC12</f>
        <v>0</v>
      </c>
      <c r="J102" s="62"/>
    </row>
    <row r="103" spans="1:12" s="60" customFormat="1" ht="5.0999999999999996" customHeight="1" thickBot="1" x14ac:dyDescent="0.25">
      <c r="B103" s="61"/>
      <c r="C103" s="66"/>
      <c r="D103" s="65"/>
      <c r="E103" s="49"/>
      <c r="F103" s="65"/>
      <c r="G103" s="65"/>
      <c r="H103" s="85"/>
      <c r="I103" s="86"/>
      <c r="J103" s="62"/>
    </row>
    <row r="104" spans="1:12" s="60" customFormat="1" ht="15.75" thickBot="1" x14ac:dyDescent="0.25">
      <c r="A104" s="62"/>
      <c r="B104" s="65"/>
      <c r="C104" s="64" t="s">
        <v>89</v>
      </c>
      <c r="D104" s="67"/>
      <c r="E104" s="68" t="s">
        <v>90</v>
      </c>
      <c r="F104" s="69"/>
      <c r="G104" s="62"/>
      <c r="H104" s="94" t="s">
        <v>87</v>
      </c>
      <c r="I104" s="61"/>
      <c r="J104" s="62"/>
    </row>
    <row r="105" spans="1:12" s="60" customFormat="1" x14ac:dyDescent="0.2">
      <c r="A105" s="62"/>
      <c r="B105" s="65"/>
      <c r="C105" s="63" t="str">
        <f>UGAROMLITAL1003!$C$3</f>
        <v>Name Name</v>
      </c>
      <c r="D105" s="70" t="s">
        <v>92</v>
      </c>
      <c r="E105" s="71" t="s">
        <v>93</v>
      </c>
      <c r="F105" s="72" t="s">
        <v>94</v>
      </c>
      <c r="G105" s="89" t="s">
        <v>91</v>
      </c>
      <c r="H105" s="95">
        <f>UGAROMLITAL1003!E12</f>
        <v>0</v>
      </c>
      <c r="I105" s="87" t="s">
        <v>95</v>
      </c>
      <c r="J105" s="62"/>
    </row>
    <row r="106" spans="1:12" ht="16.5" thickBot="1" x14ac:dyDescent="0.3">
      <c r="A106" s="100"/>
      <c r="B106" s="104"/>
      <c r="C106" s="62"/>
      <c r="D106" s="73"/>
      <c r="E106" s="73"/>
      <c r="F106" s="52"/>
      <c r="G106" s="90">
        <f ca="1">TODAY()</f>
        <v>41285</v>
      </c>
      <c r="H106" s="96" t="str">
        <f>UGAROMLITAL1003!D12</f>
        <v/>
      </c>
      <c r="I106" s="88" t="str">
        <f>UGAROMLITAL1003!$C$3</f>
        <v>Name Name</v>
      </c>
      <c r="J106" s="100"/>
      <c r="K106" s="1"/>
    </row>
    <row r="107" spans="1:12" ht="5.0999999999999996" customHeight="1" thickBot="1" x14ac:dyDescent="0.3">
      <c r="A107" s="100"/>
      <c r="B107" s="107"/>
      <c r="C107" s="49"/>
      <c r="D107" s="74"/>
      <c r="E107" s="74"/>
      <c r="F107" s="74"/>
      <c r="G107" s="92"/>
      <c r="H107" s="93"/>
      <c r="I107" s="44"/>
      <c r="J107" s="106"/>
      <c r="K107" s="105"/>
    </row>
    <row r="108" spans="1:12" ht="9.9499999999999993" customHeight="1" x14ac:dyDescent="0.25">
      <c r="A108" s="150"/>
      <c r="B108" s="151"/>
      <c r="C108" s="146"/>
      <c r="D108" s="76"/>
      <c r="E108" s="76"/>
      <c r="F108" s="76"/>
      <c r="G108" s="75"/>
      <c r="H108" s="97"/>
      <c r="I108" s="98"/>
      <c r="J108" s="150"/>
      <c r="K108" s="150"/>
    </row>
    <row r="109" spans="1:12" ht="9.9499999999999993" customHeight="1" thickBot="1" x14ac:dyDescent="0.3">
      <c r="A109" s="1"/>
      <c r="B109" s="99"/>
      <c r="C109" s="99"/>
      <c r="D109" s="99"/>
      <c r="E109" s="99"/>
      <c r="F109" s="99"/>
      <c r="G109" s="99"/>
      <c r="H109" s="99"/>
      <c r="I109" s="99"/>
      <c r="J109" s="99"/>
      <c r="K109" s="1"/>
    </row>
    <row r="110" spans="1:12" s="60" customFormat="1" ht="5.0999999999999996" customHeight="1" thickBot="1" x14ac:dyDescent="0.25">
      <c r="A110" s="62"/>
      <c r="B110" s="65"/>
      <c r="C110" s="65"/>
      <c r="D110" s="131"/>
      <c r="E110" s="131"/>
      <c r="F110" s="131"/>
      <c r="G110" s="131"/>
      <c r="H110" s="131"/>
      <c r="I110" s="53"/>
      <c r="J110" s="91"/>
      <c r="K110" s="65"/>
    </row>
    <row r="111" spans="1:12" s="60" customFormat="1" x14ac:dyDescent="0.2">
      <c r="B111" s="61"/>
      <c r="C111" s="132" t="s">
        <v>6</v>
      </c>
      <c r="D111" s="137" t="s">
        <v>96</v>
      </c>
      <c r="E111" s="135" t="s">
        <v>97</v>
      </c>
      <c r="F111" s="135" t="s">
        <v>98</v>
      </c>
      <c r="G111" s="135" t="s">
        <v>99</v>
      </c>
      <c r="H111" s="134" t="s">
        <v>100</v>
      </c>
      <c r="I111" s="124" t="s">
        <v>114</v>
      </c>
      <c r="J111" s="78"/>
      <c r="K111" s="65"/>
    </row>
    <row r="112" spans="1:12" s="60" customFormat="1" ht="13.5" thickBot="1" x14ac:dyDescent="0.25">
      <c r="B112" s="61"/>
      <c r="C112" s="133" t="str">
        <f>UGAROMLITAL1003!$B$13</f>
        <v>Student 7</v>
      </c>
      <c r="D112" s="138">
        <f>UGAROMLITAL1003!F13</f>
        <v>0</v>
      </c>
      <c r="E112" s="136">
        <f>UGAROMLITAL1003!G13</f>
        <v>0</v>
      </c>
      <c r="F112" s="136">
        <f>UGAROMLITAL1003!H13</f>
        <v>0</v>
      </c>
      <c r="G112" s="136">
        <f>UGAROMLITAL1003!I13</f>
        <v>0</v>
      </c>
      <c r="H112" s="128">
        <f>UGAROMLITAL1003!J13</f>
        <v>0</v>
      </c>
      <c r="I112" s="123">
        <f>UGAROMLITAL1003!K13</f>
        <v>0</v>
      </c>
      <c r="J112" s="80"/>
      <c r="K112" s="65"/>
    </row>
    <row r="113" spans="1:12" s="60" customFormat="1" ht="5.0999999999999996" customHeight="1" x14ac:dyDescent="0.2">
      <c r="B113" s="61"/>
      <c r="C113" s="63"/>
      <c r="D113" s="77"/>
      <c r="E113" s="126"/>
      <c r="F113" s="77"/>
      <c r="G113" s="77"/>
      <c r="H113" s="77"/>
      <c r="I113" s="127"/>
      <c r="J113" s="103"/>
      <c r="K113" s="65"/>
    </row>
    <row r="114" spans="1:12" s="60" customFormat="1" ht="12.75" x14ac:dyDescent="0.2">
      <c r="B114" s="61"/>
      <c r="C114" s="63" t="str">
        <f>UGAROMLITAL1003!$C$2</f>
        <v>semeYYY</v>
      </c>
      <c r="D114" s="137" t="s">
        <v>101</v>
      </c>
      <c r="E114" s="137" t="s">
        <v>102</v>
      </c>
      <c r="F114" s="135" t="s">
        <v>103</v>
      </c>
      <c r="G114" s="135" t="s">
        <v>104</v>
      </c>
      <c r="H114" s="135" t="s">
        <v>105</v>
      </c>
      <c r="I114" s="135" t="s">
        <v>106</v>
      </c>
      <c r="J114" s="81"/>
      <c r="K114" s="65"/>
    </row>
    <row r="115" spans="1:12" s="60" customFormat="1" ht="13.5" thickBot="1" x14ac:dyDescent="0.25">
      <c r="B115" s="61"/>
      <c r="C115" s="63"/>
      <c r="D115" s="138">
        <f>UGAROMLITAL1003!L13</f>
        <v>0</v>
      </c>
      <c r="E115" s="138">
        <f>UGAROMLITAL1003!M13</f>
        <v>0</v>
      </c>
      <c r="F115" s="136">
        <f>UGAROMLITAL1003!N13</f>
        <v>0</v>
      </c>
      <c r="G115" s="136">
        <f>UGAROMLITAL1003!O13</f>
        <v>0</v>
      </c>
      <c r="H115" s="136">
        <f>UGAROMLITAL1003!P13</f>
        <v>0</v>
      </c>
      <c r="I115" s="125">
        <f>UGAROMLITAL1003!Q13</f>
        <v>0</v>
      </c>
      <c r="J115" s="81"/>
      <c r="K115" s="65"/>
    </row>
    <row r="116" spans="1:12" s="60" customFormat="1" x14ac:dyDescent="0.2">
      <c r="B116" s="61"/>
      <c r="C116" s="64" t="s">
        <v>84</v>
      </c>
      <c r="D116" s="140" t="s">
        <v>108</v>
      </c>
      <c r="E116" s="140" t="s">
        <v>108</v>
      </c>
      <c r="F116" s="139" t="s">
        <v>109</v>
      </c>
      <c r="G116" s="139" t="s">
        <v>110</v>
      </c>
      <c r="H116" s="141" t="s">
        <v>111</v>
      </c>
      <c r="I116" s="130" t="s">
        <v>115</v>
      </c>
      <c r="J116" s="81"/>
      <c r="K116" s="65"/>
    </row>
    <row r="117" spans="1:12" s="60" customFormat="1" ht="15.75" thickBot="1" x14ac:dyDescent="0.25">
      <c r="B117" s="61"/>
      <c r="C117" s="63" t="str">
        <f>UGAROMLITAL1003!$H$2</f>
        <v>ITAL1003</v>
      </c>
      <c r="D117" s="140">
        <f>UGAROMLITAL1003!R13</f>
        <v>0</v>
      </c>
      <c r="E117" s="140">
        <f>UGAROMLITAL1003!S13</f>
        <v>0</v>
      </c>
      <c r="F117" s="139">
        <f>UGAROMLITAL1003!T13</f>
        <v>0</v>
      </c>
      <c r="G117" s="139">
        <f>UGAROMLITAL1003!U13</f>
        <v>0</v>
      </c>
      <c r="H117" s="141">
        <f>UGAROMLITAL1003!V13</f>
        <v>0</v>
      </c>
      <c r="I117" s="129">
        <f>UGAROMLITAL1003!W13</f>
        <v>0</v>
      </c>
      <c r="J117" s="82"/>
      <c r="K117" s="65"/>
      <c r="L117" s="65"/>
    </row>
    <row r="118" spans="1:12" s="60" customFormat="1" ht="5.0999999999999996" customHeight="1" thickBot="1" x14ac:dyDescent="0.25">
      <c r="B118" s="61"/>
      <c r="C118" s="63"/>
      <c r="D118" s="65"/>
      <c r="E118" s="142"/>
      <c r="F118" s="142"/>
      <c r="G118" s="65"/>
      <c r="H118" s="77"/>
      <c r="I118" s="83"/>
      <c r="J118" s="79"/>
      <c r="K118" s="83"/>
      <c r="L118" s="65"/>
    </row>
    <row r="119" spans="1:12" s="60" customFormat="1" x14ac:dyDescent="0.2">
      <c r="B119" s="61"/>
      <c r="C119" s="64" t="s">
        <v>88</v>
      </c>
      <c r="D119" s="102" t="s">
        <v>85</v>
      </c>
      <c r="E119" s="143" t="s">
        <v>112</v>
      </c>
      <c r="F119" s="134" t="s">
        <v>113</v>
      </c>
      <c r="G119" s="84" t="s">
        <v>117</v>
      </c>
      <c r="H119" s="84" t="s">
        <v>116</v>
      </c>
      <c r="I119" s="84" t="s">
        <v>86</v>
      </c>
      <c r="J119" s="62"/>
      <c r="K119" s="65"/>
      <c r="L119" s="65"/>
    </row>
    <row r="120" spans="1:12" s="60" customFormat="1" ht="15.75" thickBot="1" x14ac:dyDescent="0.25">
      <c r="B120" s="61"/>
      <c r="C120" s="66" t="str">
        <f>UGAROMLITAL1003!$H$3</f>
        <v>##-###</v>
      </c>
      <c r="D120" s="101">
        <f>UGAROMLITAL1003!X13</f>
        <v>0</v>
      </c>
      <c r="E120" s="144">
        <f>UGAROMLITAL1003!Y13</f>
        <v>0</v>
      </c>
      <c r="F120" s="145">
        <f>UGAROMLITAL1003!Z13</f>
        <v>0</v>
      </c>
      <c r="G120" s="101">
        <f>UGAROMLITAL1003!AA13</f>
        <v>0</v>
      </c>
      <c r="H120" s="101">
        <f>UGAROMLITAL1003!AB13</f>
        <v>0</v>
      </c>
      <c r="I120" s="101">
        <f>UGAROMLITAL1003!AC13</f>
        <v>0</v>
      </c>
      <c r="J120" s="62"/>
    </row>
    <row r="121" spans="1:12" s="60" customFormat="1" ht="5.0999999999999996" customHeight="1" thickBot="1" x14ac:dyDescent="0.25">
      <c r="B121" s="61"/>
      <c r="C121" s="66"/>
      <c r="D121" s="65"/>
      <c r="E121" s="49"/>
      <c r="F121" s="65"/>
      <c r="G121" s="65"/>
      <c r="H121" s="85"/>
      <c r="I121" s="86"/>
      <c r="J121" s="62"/>
    </row>
    <row r="122" spans="1:12" s="60" customFormat="1" ht="15.75" thickBot="1" x14ac:dyDescent="0.25">
      <c r="A122" s="62"/>
      <c r="B122" s="65"/>
      <c r="C122" s="64" t="s">
        <v>89</v>
      </c>
      <c r="D122" s="67"/>
      <c r="E122" s="68" t="s">
        <v>90</v>
      </c>
      <c r="F122" s="69"/>
      <c r="G122" s="62"/>
      <c r="H122" s="94" t="s">
        <v>87</v>
      </c>
      <c r="I122" s="61"/>
      <c r="J122" s="62"/>
    </row>
    <row r="123" spans="1:12" s="60" customFormat="1" x14ac:dyDescent="0.2">
      <c r="A123" s="62"/>
      <c r="B123" s="65"/>
      <c r="C123" s="63" t="str">
        <f>UGAROMLITAL1003!$C$3</f>
        <v>Name Name</v>
      </c>
      <c r="D123" s="70" t="s">
        <v>92</v>
      </c>
      <c r="E123" s="71" t="s">
        <v>93</v>
      </c>
      <c r="F123" s="72" t="s">
        <v>94</v>
      </c>
      <c r="G123" s="89" t="s">
        <v>91</v>
      </c>
      <c r="H123" s="95">
        <f>UGAROMLITAL1003!E13</f>
        <v>0</v>
      </c>
      <c r="I123" s="87" t="s">
        <v>95</v>
      </c>
      <c r="J123" s="62"/>
    </row>
    <row r="124" spans="1:12" ht="16.5" thickBot="1" x14ac:dyDescent="0.3">
      <c r="A124" s="100"/>
      <c r="B124" s="104"/>
      <c r="C124" s="62"/>
      <c r="D124" s="73"/>
      <c r="E124" s="73"/>
      <c r="F124" s="52"/>
      <c r="G124" s="90">
        <f ca="1">TODAY()</f>
        <v>41285</v>
      </c>
      <c r="H124" s="96" t="str">
        <f>UGAROMLITAL1003!D13</f>
        <v/>
      </c>
      <c r="I124" s="88" t="str">
        <f>UGAROMLITAL1003!$C$3</f>
        <v>Name Name</v>
      </c>
      <c r="J124" s="100"/>
      <c r="K124" s="1"/>
    </row>
    <row r="125" spans="1:12" ht="5.0999999999999996" customHeight="1" thickBot="1" x14ac:dyDescent="0.3">
      <c r="A125" s="100"/>
      <c r="B125" s="107"/>
      <c r="C125" s="49"/>
      <c r="D125" s="74"/>
      <c r="E125" s="74"/>
      <c r="F125" s="74"/>
      <c r="G125" s="92"/>
      <c r="H125" s="93"/>
      <c r="I125" s="44"/>
      <c r="J125" s="106"/>
      <c r="K125" s="105"/>
    </row>
    <row r="126" spans="1:12" ht="9.9499999999999993" customHeight="1" x14ac:dyDescent="0.25">
      <c r="A126" s="150"/>
      <c r="B126" s="151"/>
      <c r="C126" s="146"/>
      <c r="D126" s="76"/>
      <c r="E126" s="76"/>
      <c r="F126" s="76"/>
      <c r="G126" s="75"/>
      <c r="H126" s="97"/>
      <c r="I126" s="98"/>
      <c r="J126" s="150"/>
      <c r="K126" s="150"/>
    </row>
    <row r="127" spans="1:12" ht="9.9499999999999993" customHeight="1" thickBot="1" x14ac:dyDescent="0.3">
      <c r="A127" s="1"/>
      <c r="B127" s="99"/>
      <c r="C127" s="99"/>
      <c r="D127" s="99"/>
      <c r="E127" s="99"/>
      <c r="F127" s="99"/>
      <c r="G127" s="99"/>
      <c r="H127" s="99"/>
      <c r="I127" s="99"/>
      <c r="J127" s="99"/>
      <c r="K127" s="1"/>
    </row>
    <row r="128" spans="1:12" s="60" customFormat="1" ht="5.0999999999999996" customHeight="1" thickBot="1" x14ac:dyDescent="0.25">
      <c r="A128" s="62"/>
      <c r="B128" s="65"/>
      <c r="C128" s="65"/>
      <c r="D128" s="131"/>
      <c r="E128" s="131"/>
      <c r="F128" s="131"/>
      <c r="G128" s="131"/>
      <c r="H128" s="131"/>
      <c r="I128" s="53"/>
      <c r="J128" s="91"/>
      <c r="K128" s="65"/>
    </row>
    <row r="129" spans="1:12" s="60" customFormat="1" x14ac:dyDescent="0.2">
      <c r="B129" s="61"/>
      <c r="C129" s="132" t="s">
        <v>6</v>
      </c>
      <c r="D129" s="137" t="s">
        <v>96</v>
      </c>
      <c r="E129" s="135" t="s">
        <v>97</v>
      </c>
      <c r="F129" s="135" t="s">
        <v>98</v>
      </c>
      <c r="G129" s="135" t="s">
        <v>99</v>
      </c>
      <c r="H129" s="134" t="s">
        <v>100</v>
      </c>
      <c r="I129" s="124" t="s">
        <v>114</v>
      </c>
      <c r="J129" s="78"/>
      <c r="K129" s="65"/>
    </row>
    <row r="130" spans="1:12" s="60" customFormat="1" ht="13.5" thickBot="1" x14ac:dyDescent="0.25">
      <c r="B130" s="61"/>
      <c r="C130" s="133" t="str">
        <f>UGAROMLITAL1003!$B$14</f>
        <v>Student 8</v>
      </c>
      <c r="D130" s="138">
        <f>UGAROMLITAL1003!F14</f>
        <v>0</v>
      </c>
      <c r="E130" s="136">
        <f>UGAROMLITAL1003!G14</f>
        <v>0</v>
      </c>
      <c r="F130" s="136">
        <f>UGAROMLITAL1003!H14</f>
        <v>0</v>
      </c>
      <c r="G130" s="136">
        <f>UGAROMLITAL1003!I14</f>
        <v>0</v>
      </c>
      <c r="H130" s="128">
        <f>UGAROMLITAL1003!J14</f>
        <v>0</v>
      </c>
      <c r="I130" s="123">
        <f>UGAROMLITAL1003!K14</f>
        <v>0</v>
      </c>
      <c r="J130" s="80"/>
      <c r="K130" s="65"/>
    </row>
    <row r="131" spans="1:12" s="60" customFormat="1" ht="5.0999999999999996" customHeight="1" x14ac:dyDescent="0.2">
      <c r="B131" s="61"/>
      <c r="C131" s="63"/>
      <c r="D131" s="77"/>
      <c r="E131" s="126"/>
      <c r="F131" s="77"/>
      <c r="G131" s="77"/>
      <c r="H131" s="77"/>
      <c r="I131" s="127"/>
      <c r="J131" s="103"/>
      <c r="K131" s="65"/>
    </row>
    <row r="132" spans="1:12" s="60" customFormat="1" ht="12.75" x14ac:dyDescent="0.2">
      <c r="B132" s="61"/>
      <c r="C132" s="63" t="str">
        <f>UGAROMLITAL1003!$C$2</f>
        <v>semeYYY</v>
      </c>
      <c r="D132" s="137" t="s">
        <v>101</v>
      </c>
      <c r="E132" s="137" t="s">
        <v>102</v>
      </c>
      <c r="F132" s="135" t="s">
        <v>103</v>
      </c>
      <c r="G132" s="135" t="s">
        <v>104</v>
      </c>
      <c r="H132" s="135" t="s">
        <v>105</v>
      </c>
      <c r="I132" s="135" t="s">
        <v>106</v>
      </c>
      <c r="J132" s="81"/>
      <c r="K132" s="65"/>
    </row>
    <row r="133" spans="1:12" s="60" customFormat="1" ht="13.5" thickBot="1" x14ac:dyDescent="0.25">
      <c r="B133" s="61"/>
      <c r="C133" s="63"/>
      <c r="D133" s="138">
        <f>UGAROMLITAL1003!L14</f>
        <v>0</v>
      </c>
      <c r="E133" s="138">
        <f>UGAROMLITAL1003!M14</f>
        <v>0</v>
      </c>
      <c r="F133" s="136">
        <f>UGAROMLITAL1003!N14</f>
        <v>0</v>
      </c>
      <c r="G133" s="136">
        <f>UGAROMLITAL1003!O14</f>
        <v>0</v>
      </c>
      <c r="H133" s="136">
        <f>UGAROMLITAL1003!P14</f>
        <v>0</v>
      </c>
      <c r="I133" s="125">
        <f>UGAROMLITAL1003!Q14</f>
        <v>0</v>
      </c>
      <c r="J133" s="81"/>
      <c r="K133" s="65"/>
    </row>
    <row r="134" spans="1:12" s="60" customFormat="1" x14ac:dyDescent="0.2">
      <c r="B134" s="61"/>
      <c r="C134" s="64" t="s">
        <v>84</v>
      </c>
      <c r="D134" s="140" t="s">
        <v>108</v>
      </c>
      <c r="E134" s="140" t="s">
        <v>108</v>
      </c>
      <c r="F134" s="139" t="s">
        <v>109</v>
      </c>
      <c r="G134" s="139" t="s">
        <v>110</v>
      </c>
      <c r="H134" s="141" t="s">
        <v>111</v>
      </c>
      <c r="I134" s="130" t="s">
        <v>115</v>
      </c>
      <c r="J134" s="81"/>
      <c r="K134" s="65"/>
    </row>
    <row r="135" spans="1:12" s="60" customFormat="1" ht="15.75" thickBot="1" x14ac:dyDescent="0.25">
      <c r="B135" s="61"/>
      <c r="C135" s="63" t="str">
        <f>UGAROMLITAL1003!$H$2</f>
        <v>ITAL1003</v>
      </c>
      <c r="D135" s="140">
        <f>UGAROMLITAL1003!R14</f>
        <v>0</v>
      </c>
      <c r="E135" s="140">
        <f>UGAROMLITAL1003!S14</f>
        <v>0</v>
      </c>
      <c r="F135" s="139">
        <f>UGAROMLITAL1003!T14</f>
        <v>0</v>
      </c>
      <c r="G135" s="139">
        <f>UGAROMLITAL1003!U14</f>
        <v>0</v>
      </c>
      <c r="H135" s="141">
        <f>UGAROMLITAL1003!V14</f>
        <v>0</v>
      </c>
      <c r="I135" s="129">
        <f>UGAROMLITAL1003!W14</f>
        <v>0</v>
      </c>
      <c r="J135" s="82"/>
      <c r="K135" s="65"/>
      <c r="L135" s="65"/>
    </row>
    <row r="136" spans="1:12" s="60" customFormat="1" ht="5.0999999999999996" customHeight="1" thickBot="1" x14ac:dyDescent="0.25">
      <c r="B136" s="61"/>
      <c r="C136" s="63"/>
      <c r="D136" s="65"/>
      <c r="E136" s="142"/>
      <c r="F136" s="142"/>
      <c r="G136" s="65"/>
      <c r="H136" s="77"/>
      <c r="I136" s="83"/>
      <c r="J136" s="79"/>
      <c r="K136" s="83"/>
      <c r="L136" s="65"/>
    </row>
    <row r="137" spans="1:12" s="60" customFormat="1" x14ac:dyDescent="0.2">
      <c r="B137" s="61"/>
      <c r="C137" s="64" t="s">
        <v>88</v>
      </c>
      <c r="D137" s="102" t="s">
        <v>85</v>
      </c>
      <c r="E137" s="143" t="s">
        <v>112</v>
      </c>
      <c r="F137" s="134" t="s">
        <v>113</v>
      </c>
      <c r="G137" s="84" t="s">
        <v>117</v>
      </c>
      <c r="H137" s="84" t="s">
        <v>116</v>
      </c>
      <c r="I137" s="84" t="s">
        <v>86</v>
      </c>
      <c r="J137" s="62"/>
      <c r="K137" s="65"/>
      <c r="L137" s="65"/>
    </row>
    <row r="138" spans="1:12" s="60" customFormat="1" ht="15.75" thickBot="1" x14ac:dyDescent="0.25">
      <c r="B138" s="61"/>
      <c r="C138" s="66" t="str">
        <f>UGAROMLITAL1003!$H$3</f>
        <v>##-###</v>
      </c>
      <c r="D138" s="101">
        <f>UGAROMLITAL1003!X14</f>
        <v>0</v>
      </c>
      <c r="E138" s="144">
        <f>UGAROMLITAL1003!Y14</f>
        <v>0</v>
      </c>
      <c r="F138" s="145">
        <f>UGAROMLITAL1003!Z14</f>
        <v>0</v>
      </c>
      <c r="G138" s="101">
        <f>UGAROMLITAL1003!AA14</f>
        <v>0</v>
      </c>
      <c r="H138" s="101">
        <f>UGAROMLITAL1003!AB14</f>
        <v>0</v>
      </c>
      <c r="I138" s="101">
        <f>UGAROMLITAL1003!AC14</f>
        <v>0</v>
      </c>
      <c r="J138" s="62"/>
    </row>
    <row r="139" spans="1:12" s="60" customFormat="1" ht="5.0999999999999996" customHeight="1" thickBot="1" x14ac:dyDescent="0.25">
      <c r="B139" s="61"/>
      <c r="C139" s="66"/>
      <c r="D139" s="65"/>
      <c r="E139" s="49"/>
      <c r="F139" s="65"/>
      <c r="G139" s="65"/>
      <c r="H139" s="85"/>
      <c r="I139" s="86"/>
      <c r="J139" s="62"/>
    </row>
    <row r="140" spans="1:12" s="60" customFormat="1" ht="15.75" thickBot="1" x14ac:dyDescent="0.25">
      <c r="A140" s="62"/>
      <c r="B140" s="65"/>
      <c r="C140" s="64" t="s">
        <v>89</v>
      </c>
      <c r="D140" s="67"/>
      <c r="E140" s="68" t="s">
        <v>90</v>
      </c>
      <c r="F140" s="69"/>
      <c r="G140" s="62"/>
      <c r="H140" s="94" t="s">
        <v>87</v>
      </c>
      <c r="I140" s="61"/>
      <c r="J140" s="62"/>
    </row>
    <row r="141" spans="1:12" s="60" customFormat="1" x14ac:dyDescent="0.2">
      <c r="A141" s="62"/>
      <c r="B141" s="65"/>
      <c r="C141" s="63" t="str">
        <f>UGAROMLITAL1003!$C$3</f>
        <v>Name Name</v>
      </c>
      <c r="D141" s="70" t="s">
        <v>92</v>
      </c>
      <c r="E141" s="71" t="s">
        <v>93</v>
      </c>
      <c r="F141" s="72" t="s">
        <v>94</v>
      </c>
      <c r="G141" s="89" t="s">
        <v>91</v>
      </c>
      <c r="H141" s="95">
        <f>UGAROMLITAL1003!E14</f>
        <v>0</v>
      </c>
      <c r="I141" s="87" t="s">
        <v>95</v>
      </c>
      <c r="J141" s="62"/>
    </row>
    <row r="142" spans="1:12" ht="16.5" thickBot="1" x14ac:dyDescent="0.3">
      <c r="A142" s="100"/>
      <c r="B142" s="104"/>
      <c r="C142" s="62"/>
      <c r="D142" s="73"/>
      <c r="E142" s="73"/>
      <c r="F142" s="52"/>
      <c r="G142" s="90">
        <f ca="1">TODAY()</f>
        <v>41285</v>
      </c>
      <c r="H142" s="96" t="str">
        <f>UGAROMLITAL1003!D14</f>
        <v/>
      </c>
      <c r="I142" s="88" t="str">
        <f>UGAROMLITAL1003!$C$3</f>
        <v>Name Name</v>
      </c>
      <c r="J142" s="100"/>
      <c r="K142" s="1"/>
    </row>
    <row r="143" spans="1:12" ht="5.0999999999999996" customHeight="1" thickBot="1" x14ac:dyDescent="0.3">
      <c r="A143" s="100"/>
      <c r="B143" s="107"/>
      <c r="C143" s="49"/>
      <c r="D143" s="74"/>
      <c r="E143" s="74"/>
      <c r="F143" s="74"/>
      <c r="G143" s="92"/>
      <c r="H143" s="93"/>
      <c r="I143" s="44"/>
      <c r="J143" s="106"/>
      <c r="K143" s="105"/>
    </row>
    <row r="144" spans="1:12" ht="9.9499999999999993" customHeight="1" x14ac:dyDescent="0.25">
      <c r="A144" s="150"/>
      <c r="B144" s="151"/>
      <c r="C144" s="146"/>
      <c r="D144" s="76"/>
      <c r="E144" s="76"/>
      <c r="F144" s="76"/>
      <c r="G144" s="75"/>
      <c r="H144" s="97"/>
      <c r="I144" s="98"/>
      <c r="J144" s="150"/>
      <c r="K144" s="150"/>
    </row>
    <row r="145" spans="1:12" ht="9.9499999999999993" customHeight="1" thickBot="1" x14ac:dyDescent="0.3">
      <c r="A145" s="1"/>
      <c r="B145" s="99"/>
      <c r="C145" s="99"/>
      <c r="D145" s="99"/>
      <c r="E145" s="99"/>
      <c r="F145" s="99"/>
      <c r="G145" s="99"/>
      <c r="H145" s="99"/>
      <c r="I145" s="99"/>
      <c r="J145" s="99"/>
      <c r="K145" s="1"/>
    </row>
    <row r="146" spans="1:12" s="60" customFormat="1" ht="5.0999999999999996" customHeight="1" thickBot="1" x14ac:dyDescent="0.25">
      <c r="A146" s="62"/>
      <c r="B146" s="65"/>
      <c r="C146" s="65"/>
      <c r="D146" s="131"/>
      <c r="E146" s="131"/>
      <c r="F146" s="131"/>
      <c r="G146" s="131"/>
      <c r="H146" s="131"/>
      <c r="I146" s="53"/>
      <c r="J146" s="91"/>
      <c r="K146" s="65"/>
    </row>
    <row r="147" spans="1:12" s="60" customFormat="1" x14ac:dyDescent="0.2">
      <c r="B147" s="61"/>
      <c r="C147" s="132" t="s">
        <v>6</v>
      </c>
      <c r="D147" s="137" t="s">
        <v>96</v>
      </c>
      <c r="E147" s="135" t="s">
        <v>97</v>
      </c>
      <c r="F147" s="135" t="s">
        <v>98</v>
      </c>
      <c r="G147" s="135" t="s">
        <v>99</v>
      </c>
      <c r="H147" s="134" t="s">
        <v>100</v>
      </c>
      <c r="I147" s="124" t="s">
        <v>114</v>
      </c>
      <c r="J147" s="78"/>
      <c r="K147" s="65"/>
    </row>
    <row r="148" spans="1:12" s="60" customFormat="1" ht="13.5" thickBot="1" x14ac:dyDescent="0.25">
      <c r="B148" s="61"/>
      <c r="C148" s="133" t="str">
        <f>UGAROMLITAL1003!$B$15</f>
        <v>Student 9</v>
      </c>
      <c r="D148" s="138">
        <f>UGAROMLITAL1003!F15</f>
        <v>0</v>
      </c>
      <c r="E148" s="136">
        <f>UGAROMLITAL1003!G15</f>
        <v>0</v>
      </c>
      <c r="F148" s="136">
        <f>UGAROMLITAL1003!H15</f>
        <v>0</v>
      </c>
      <c r="G148" s="136">
        <f>UGAROMLITAL1003!I15</f>
        <v>0</v>
      </c>
      <c r="H148" s="128">
        <f>UGAROMLITAL1003!J15</f>
        <v>0</v>
      </c>
      <c r="I148" s="123">
        <f>UGAROMLITAL1003!K15</f>
        <v>0</v>
      </c>
      <c r="J148" s="80"/>
      <c r="K148" s="65"/>
    </row>
    <row r="149" spans="1:12" s="60" customFormat="1" ht="5.0999999999999996" customHeight="1" x14ac:dyDescent="0.2">
      <c r="B149" s="61"/>
      <c r="C149" s="63"/>
      <c r="D149" s="77"/>
      <c r="E149" s="126"/>
      <c r="F149" s="77"/>
      <c r="G149" s="77"/>
      <c r="H149" s="77"/>
      <c r="I149" s="127"/>
      <c r="J149" s="103"/>
      <c r="K149" s="65"/>
    </row>
    <row r="150" spans="1:12" s="60" customFormat="1" ht="12.75" x14ac:dyDescent="0.2">
      <c r="B150" s="61"/>
      <c r="C150" s="63" t="str">
        <f>UGAROMLITAL1003!$C$2</f>
        <v>semeYYY</v>
      </c>
      <c r="D150" s="137" t="s">
        <v>101</v>
      </c>
      <c r="E150" s="137" t="s">
        <v>102</v>
      </c>
      <c r="F150" s="135" t="s">
        <v>103</v>
      </c>
      <c r="G150" s="135" t="s">
        <v>104</v>
      </c>
      <c r="H150" s="135" t="s">
        <v>105</v>
      </c>
      <c r="I150" s="135" t="s">
        <v>106</v>
      </c>
      <c r="J150" s="81"/>
      <c r="K150" s="65"/>
    </row>
    <row r="151" spans="1:12" s="60" customFormat="1" ht="13.5" thickBot="1" x14ac:dyDescent="0.25">
      <c r="B151" s="61"/>
      <c r="C151" s="63"/>
      <c r="D151" s="138">
        <f>UGAROMLITAL1003!L15</f>
        <v>0</v>
      </c>
      <c r="E151" s="138">
        <f>UGAROMLITAL1003!M15</f>
        <v>0</v>
      </c>
      <c r="F151" s="136">
        <f>UGAROMLITAL1003!N15</f>
        <v>0</v>
      </c>
      <c r="G151" s="136">
        <f>UGAROMLITAL1003!O15</f>
        <v>0</v>
      </c>
      <c r="H151" s="136">
        <f>UGAROMLITAL1003!P15</f>
        <v>0</v>
      </c>
      <c r="I151" s="125">
        <f>UGAROMLITAL1003!Q15</f>
        <v>0</v>
      </c>
      <c r="J151" s="81"/>
      <c r="K151" s="65"/>
    </row>
    <row r="152" spans="1:12" s="60" customFormat="1" x14ac:dyDescent="0.2">
      <c r="B152" s="61"/>
      <c r="C152" s="64" t="s">
        <v>84</v>
      </c>
      <c r="D152" s="140" t="s">
        <v>108</v>
      </c>
      <c r="E152" s="140" t="s">
        <v>108</v>
      </c>
      <c r="F152" s="139" t="s">
        <v>109</v>
      </c>
      <c r="G152" s="139" t="s">
        <v>110</v>
      </c>
      <c r="H152" s="141" t="s">
        <v>111</v>
      </c>
      <c r="I152" s="130" t="s">
        <v>115</v>
      </c>
      <c r="J152" s="81"/>
      <c r="K152" s="65"/>
    </row>
    <row r="153" spans="1:12" s="60" customFormat="1" ht="15.75" thickBot="1" x14ac:dyDescent="0.25">
      <c r="B153" s="61"/>
      <c r="C153" s="63" t="str">
        <f>UGAROMLITAL1003!$H$2</f>
        <v>ITAL1003</v>
      </c>
      <c r="D153" s="140">
        <f>UGAROMLITAL1003!R15</f>
        <v>0</v>
      </c>
      <c r="E153" s="140">
        <f>UGAROMLITAL1003!S15</f>
        <v>0</v>
      </c>
      <c r="F153" s="139">
        <f>UGAROMLITAL1003!T15</f>
        <v>0</v>
      </c>
      <c r="G153" s="139">
        <f>UGAROMLITAL1003!U15</f>
        <v>0</v>
      </c>
      <c r="H153" s="141">
        <f>UGAROMLITAL1003!V15</f>
        <v>0</v>
      </c>
      <c r="I153" s="129">
        <f>UGAROMLITAL1003!W15</f>
        <v>0</v>
      </c>
      <c r="J153" s="82"/>
      <c r="K153" s="65"/>
      <c r="L153" s="65"/>
    </row>
    <row r="154" spans="1:12" s="60" customFormat="1" ht="5.0999999999999996" customHeight="1" thickBot="1" x14ac:dyDescent="0.25">
      <c r="B154" s="61"/>
      <c r="C154" s="63"/>
      <c r="D154" s="65"/>
      <c r="E154" s="142"/>
      <c r="F154" s="142"/>
      <c r="G154" s="65"/>
      <c r="H154" s="77"/>
      <c r="I154" s="83"/>
      <c r="J154" s="79"/>
      <c r="K154" s="83"/>
      <c r="L154" s="65"/>
    </row>
    <row r="155" spans="1:12" s="60" customFormat="1" x14ac:dyDescent="0.2">
      <c r="B155" s="61"/>
      <c r="C155" s="64" t="s">
        <v>88</v>
      </c>
      <c r="D155" s="102" t="s">
        <v>85</v>
      </c>
      <c r="E155" s="143" t="s">
        <v>112</v>
      </c>
      <c r="F155" s="134" t="s">
        <v>113</v>
      </c>
      <c r="G155" s="84" t="s">
        <v>117</v>
      </c>
      <c r="H155" s="84" t="s">
        <v>116</v>
      </c>
      <c r="I155" s="84" t="s">
        <v>86</v>
      </c>
      <c r="J155" s="62"/>
      <c r="K155" s="65"/>
      <c r="L155" s="65"/>
    </row>
    <row r="156" spans="1:12" s="60" customFormat="1" ht="15.75" thickBot="1" x14ac:dyDescent="0.25">
      <c r="B156" s="61"/>
      <c r="C156" s="66" t="str">
        <f>UGAROMLITAL1003!$H$3</f>
        <v>##-###</v>
      </c>
      <c r="D156" s="101">
        <f>UGAROMLITAL1003!X15</f>
        <v>0</v>
      </c>
      <c r="E156" s="144">
        <f>UGAROMLITAL1003!Y15</f>
        <v>0</v>
      </c>
      <c r="F156" s="145">
        <f>UGAROMLITAL1003!Z15</f>
        <v>0</v>
      </c>
      <c r="G156" s="101">
        <f>UGAROMLITAL1003!AA15</f>
        <v>0</v>
      </c>
      <c r="H156" s="101">
        <f>UGAROMLITAL1003!AB15</f>
        <v>0</v>
      </c>
      <c r="I156" s="101">
        <f>UGAROMLITAL1003!AC15</f>
        <v>0</v>
      </c>
      <c r="J156" s="62"/>
    </row>
    <row r="157" spans="1:12" s="60" customFormat="1" ht="5.0999999999999996" customHeight="1" thickBot="1" x14ac:dyDescent="0.25">
      <c r="B157" s="61"/>
      <c r="C157" s="66"/>
      <c r="D157" s="65"/>
      <c r="E157" s="49"/>
      <c r="F157" s="65"/>
      <c r="G157" s="65"/>
      <c r="H157" s="85"/>
      <c r="I157" s="86"/>
      <c r="J157" s="62"/>
    </row>
    <row r="158" spans="1:12" s="60" customFormat="1" ht="15.75" thickBot="1" x14ac:dyDescent="0.25">
      <c r="A158" s="62"/>
      <c r="B158" s="65"/>
      <c r="C158" s="64" t="s">
        <v>89</v>
      </c>
      <c r="D158" s="67"/>
      <c r="E158" s="68" t="s">
        <v>90</v>
      </c>
      <c r="F158" s="69"/>
      <c r="G158" s="62"/>
      <c r="H158" s="94" t="s">
        <v>87</v>
      </c>
      <c r="I158" s="61"/>
      <c r="J158" s="62"/>
    </row>
    <row r="159" spans="1:12" s="60" customFormat="1" x14ac:dyDescent="0.2">
      <c r="A159" s="62"/>
      <c r="B159" s="65"/>
      <c r="C159" s="63" t="str">
        <f>UGAROMLITAL1003!$C$3</f>
        <v>Name Name</v>
      </c>
      <c r="D159" s="70" t="s">
        <v>92</v>
      </c>
      <c r="E159" s="71" t="s">
        <v>93</v>
      </c>
      <c r="F159" s="72" t="s">
        <v>94</v>
      </c>
      <c r="G159" s="89" t="s">
        <v>91</v>
      </c>
      <c r="H159" s="95">
        <f>UGAROMLITAL1003!E15</f>
        <v>0</v>
      </c>
      <c r="I159" s="87" t="s">
        <v>95</v>
      </c>
      <c r="J159" s="62"/>
    </row>
    <row r="160" spans="1:12" ht="16.5" thickBot="1" x14ac:dyDescent="0.3">
      <c r="A160" s="100"/>
      <c r="B160" s="104"/>
      <c r="C160" s="62"/>
      <c r="D160" s="73"/>
      <c r="E160" s="73"/>
      <c r="F160" s="52"/>
      <c r="G160" s="90">
        <f ca="1">TODAY()</f>
        <v>41285</v>
      </c>
      <c r="H160" s="96" t="str">
        <f>UGAROMLITAL1003!D15</f>
        <v/>
      </c>
      <c r="I160" s="88" t="str">
        <f>UGAROMLITAL1003!$C$3</f>
        <v>Name Name</v>
      </c>
      <c r="J160" s="100"/>
      <c r="K160" s="1"/>
    </row>
    <row r="161" spans="1:12" ht="5.0999999999999996" customHeight="1" thickBot="1" x14ac:dyDescent="0.3">
      <c r="A161" s="100"/>
      <c r="B161" s="107"/>
      <c r="C161" s="49"/>
      <c r="D161" s="74"/>
      <c r="E161" s="74"/>
      <c r="F161" s="74"/>
      <c r="G161" s="92"/>
      <c r="H161" s="93"/>
      <c r="I161" s="44"/>
      <c r="J161" s="106"/>
      <c r="K161" s="105"/>
    </row>
    <row r="162" spans="1:12" ht="9.9499999999999993" customHeight="1" x14ac:dyDescent="0.25">
      <c r="A162" s="150"/>
      <c r="B162" s="151"/>
      <c r="C162" s="146"/>
      <c r="D162" s="76"/>
      <c r="E162" s="76"/>
      <c r="F162" s="76"/>
      <c r="G162" s="75"/>
      <c r="H162" s="97"/>
      <c r="I162" s="98"/>
      <c r="J162" s="150"/>
      <c r="K162" s="150"/>
    </row>
    <row r="163" spans="1:12" ht="9.9499999999999993" customHeight="1" thickBot="1" x14ac:dyDescent="0.3">
      <c r="A163" s="1"/>
      <c r="B163" s="99"/>
      <c r="C163" s="99"/>
      <c r="D163" s="99"/>
      <c r="E163" s="99"/>
      <c r="F163" s="99"/>
      <c r="G163" s="99"/>
      <c r="H163" s="99"/>
      <c r="I163" s="99"/>
      <c r="J163" s="99"/>
      <c r="K163" s="1"/>
    </row>
    <row r="164" spans="1:12" s="60" customFormat="1" ht="5.0999999999999996" customHeight="1" thickBot="1" x14ac:dyDescent="0.25">
      <c r="A164" s="62"/>
      <c r="B164" s="65"/>
      <c r="C164" s="65"/>
      <c r="D164" s="131"/>
      <c r="E164" s="131"/>
      <c r="F164" s="131"/>
      <c r="G164" s="131"/>
      <c r="H164" s="131"/>
      <c r="I164" s="53"/>
      <c r="J164" s="91"/>
      <c r="K164" s="65"/>
    </row>
    <row r="165" spans="1:12" s="60" customFormat="1" x14ac:dyDescent="0.2">
      <c r="B165" s="61"/>
      <c r="C165" s="132" t="s">
        <v>6</v>
      </c>
      <c r="D165" s="137" t="s">
        <v>96</v>
      </c>
      <c r="E165" s="135" t="s">
        <v>97</v>
      </c>
      <c r="F165" s="135" t="s">
        <v>98</v>
      </c>
      <c r="G165" s="135" t="s">
        <v>99</v>
      </c>
      <c r="H165" s="134" t="s">
        <v>100</v>
      </c>
      <c r="I165" s="124" t="s">
        <v>114</v>
      </c>
      <c r="J165" s="78"/>
      <c r="K165" s="65"/>
    </row>
    <row r="166" spans="1:12" s="60" customFormat="1" ht="13.5" thickBot="1" x14ac:dyDescent="0.25">
      <c r="B166" s="61"/>
      <c r="C166" s="133" t="str">
        <f>UGAROMLITAL1003!$B$16</f>
        <v>Student 10</v>
      </c>
      <c r="D166" s="138">
        <f>UGAROMLITAL1003!F16</f>
        <v>0</v>
      </c>
      <c r="E166" s="136">
        <f>UGAROMLITAL1003!G16</f>
        <v>0</v>
      </c>
      <c r="F166" s="136">
        <f>UGAROMLITAL1003!H16</f>
        <v>0</v>
      </c>
      <c r="G166" s="136">
        <f>UGAROMLITAL1003!I16</f>
        <v>0</v>
      </c>
      <c r="H166" s="128">
        <f>UGAROMLITAL1003!J16</f>
        <v>0</v>
      </c>
      <c r="I166" s="123">
        <f>UGAROMLITAL1003!K16</f>
        <v>0</v>
      </c>
      <c r="J166" s="80"/>
      <c r="K166" s="65"/>
    </row>
    <row r="167" spans="1:12" s="60" customFormat="1" ht="5.0999999999999996" customHeight="1" x14ac:dyDescent="0.2">
      <c r="B167" s="61"/>
      <c r="C167" s="63"/>
      <c r="D167" s="77"/>
      <c r="E167" s="126"/>
      <c r="F167" s="77"/>
      <c r="G167" s="77"/>
      <c r="H167" s="77"/>
      <c r="I167" s="127"/>
      <c r="J167" s="103"/>
      <c r="K167" s="65"/>
    </row>
    <row r="168" spans="1:12" s="60" customFormat="1" ht="12.75" x14ac:dyDescent="0.2">
      <c r="B168" s="61"/>
      <c r="C168" s="63" t="str">
        <f>UGAROMLITAL1003!$C$2</f>
        <v>semeYYY</v>
      </c>
      <c r="D168" s="137" t="s">
        <v>101</v>
      </c>
      <c r="E168" s="137" t="s">
        <v>102</v>
      </c>
      <c r="F168" s="135" t="s">
        <v>103</v>
      </c>
      <c r="G168" s="135" t="s">
        <v>104</v>
      </c>
      <c r="H168" s="135" t="s">
        <v>105</v>
      </c>
      <c r="I168" s="135" t="s">
        <v>106</v>
      </c>
      <c r="J168" s="81"/>
      <c r="K168" s="65"/>
    </row>
    <row r="169" spans="1:12" s="60" customFormat="1" ht="13.5" thickBot="1" x14ac:dyDescent="0.25">
      <c r="B169" s="61"/>
      <c r="C169" s="63"/>
      <c r="D169" s="138">
        <f>UGAROMLITAL1003!L16</f>
        <v>0</v>
      </c>
      <c r="E169" s="138">
        <f>UGAROMLITAL1003!M16</f>
        <v>0</v>
      </c>
      <c r="F169" s="136">
        <f>UGAROMLITAL1003!N16</f>
        <v>0</v>
      </c>
      <c r="G169" s="136">
        <f>UGAROMLITAL1003!O16</f>
        <v>0</v>
      </c>
      <c r="H169" s="136">
        <f>UGAROMLITAL1003!P16</f>
        <v>0</v>
      </c>
      <c r="I169" s="125">
        <f>UGAROMLITAL1003!Q16</f>
        <v>0</v>
      </c>
      <c r="J169" s="81"/>
      <c r="K169" s="65"/>
    </row>
    <row r="170" spans="1:12" s="60" customFormat="1" x14ac:dyDescent="0.2">
      <c r="B170" s="61"/>
      <c r="C170" s="64" t="s">
        <v>84</v>
      </c>
      <c r="D170" s="140" t="s">
        <v>108</v>
      </c>
      <c r="E170" s="140" t="s">
        <v>108</v>
      </c>
      <c r="F170" s="139" t="s">
        <v>109</v>
      </c>
      <c r="G170" s="139" t="s">
        <v>110</v>
      </c>
      <c r="H170" s="141" t="s">
        <v>111</v>
      </c>
      <c r="I170" s="130" t="s">
        <v>115</v>
      </c>
      <c r="J170" s="81"/>
      <c r="K170" s="65"/>
    </row>
    <row r="171" spans="1:12" s="60" customFormat="1" ht="15.75" thickBot="1" x14ac:dyDescent="0.25">
      <c r="B171" s="61"/>
      <c r="C171" s="63" t="str">
        <f>UGAROMLITAL1003!$H$2</f>
        <v>ITAL1003</v>
      </c>
      <c r="D171" s="140">
        <f>UGAROMLITAL1003!R16</f>
        <v>0</v>
      </c>
      <c r="E171" s="140">
        <f>UGAROMLITAL1003!S16</f>
        <v>0</v>
      </c>
      <c r="F171" s="139">
        <f>UGAROMLITAL1003!T16</f>
        <v>0</v>
      </c>
      <c r="G171" s="139">
        <f>UGAROMLITAL1003!U16</f>
        <v>0</v>
      </c>
      <c r="H171" s="141">
        <f>UGAROMLITAL1003!V16</f>
        <v>0</v>
      </c>
      <c r="I171" s="129">
        <f>UGAROMLITAL1003!W16</f>
        <v>0</v>
      </c>
      <c r="J171" s="82"/>
      <c r="K171" s="65"/>
      <c r="L171" s="65"/>
    </row>
    <row r="172" spans="1:12" s="60" customFormat="1" ht="5.0999999999999996" customHeight="1" thickBot="1" x14ac:dyDescent="0.25">
      <c r="B172" s="61"/>
      <c r="C172" s="63"/>
      <c r="D172" s="65"/>
      <c r="E172" s="142"/>
      <c r="F172" s="142"/>
      <c r="G172" s="65"/>
      <c r="H172" s="77"/>
      <c r="I172" s="83"/>
      <c r="J172" s="79"/>
      <c r="K172" s="83"/>
      <c r="L172" s="65"/>
    </row>
    <row r="173" spans="1:12" s="60" customFormat="1" x14ac:dyDescent="0.2">
      <c r="B173" s="61"/>
      <c r="C173" s="64" t="s">
        <v>88</v>
      </c>
      <c r="D173" s="102" t="s">
        <v>85</v>
      </c>
      <c r="E173" s="143" t="s">
        <v>112</v>
      </c>
      <c r="F173" s="134" t="s">
        <v>113</v>
      </c>
      <c r="G173" s="84" t="s">
        <v>117</v>
      </c>
      <c r="H173" s="84" t="s">
        <v>116</v>
      </c>
      <c r="I173" s="84" t="s">
        <v>86</v>
      </c>
      <c r="J173" s="62"/>
      <c r="K173" s="65"/>
      <c r="L173" s="65"/>
    </row>
    <row r="174" spans="1:12" s="60" customFormat="1" ht="15.75" thickBot="1" x14ac:dyDescent="0.25">
      <c r="B174" s="61"/>
      <c r="C174" s="66" t="str">
        <f>UGAROMLITAL1003!$H$3</f>
        <v>##-###</v>
      </c>
      <c r="D174" s="101">
        <f>UGAROMLITAL1003!X16</f>
        <v>0</v>
      </c>
      <c r="E174" s="144">
        <f>UGAROMLITAL1003!Y16</f>
        <v>0</v>
      </c>
      <c r="F174" s="145">
        <f>UGAROMLITAL1003!Z16</f>
        <v>0</v>
      </c>
      <c r="G174" s="101">
        <f>UGAROMLITAL1003!AA16</f>
        <v>0</v>
      </c>
      <c r="H174" s="101">
        <f>UGAROMLITAL1003!AB16</f>
        <v>0</v>
      </c>
      <c r="I174" s="101">
        <f>UGAROMLITAL1003!AC16</f>
        <v>0</v>
      </c>
      <c r="J174" s="62"/>
    </row>
    <row r="175" spans="1:12" s="60" customFormat="1" ht="5.0999999999999996" customHeight="1" thickBot="1" x14ac:dyDescent="0.25">
      <c r="B175" s="61"/>
      <c r="C175" s="66"/>
      <c r="D175" s="65"/>
      <c r="E175" s="49"/>
      <c r="F175" s="65"/>
      <c r="G175" s="65"/>
      <c r="H175" s="85"/>
      <c r="I175" s="86"/>
      <c r="J175" s="62"/>
    </row>
    <row r="176" spans="1:12" s="60" customFormat="1" ht="15.75" thickBot="1" x14ac:dyDescent="0.25">
      <c r="A176" s="62"/>
      <c r="B176" s="65"/>
      <c r="C176" s="64" t="s">
        <v>89</v>
      </c>
      <c r="D176" s="67"/>
      <c r="E176" s="68" t="s">
        <v>90</v>
      </c>
      <c r="F176" s="69"/>
      <c r="G176" s="62"/>
      <c r="H176" s="94" t="s">
        <v>87</v>
      </c>
      <c r="I176" s="61"/>
      <c r="J176" s="62"/>
    </row>
    <row r="177" spans="1:12" s="60" customFormat="1" x14ac:dyDescent="0.2">
      <c r="A177" s="62"/>
      <c r="B177" s="65"/>
      <c r="C177" s="63" t="str">
        <f>UGAROMLITAL1003!$C$3</f>
        <v>Name Name</v>
      </c>
      <c r="D177" s="70" t="s">
        <v>92</v>
      </c>
      <c r="E177" s="71" t="s">
        <v>93</v>
      </c>
      <c r="F177" s="72" t="s">
        <v>94</v>
      </c>
      <c r="G177" s="89" t="s">
        <v>91</v>
      </c>
      <c r="H177" s="95">
        <f>UGAROMLITAL1003!E16</f>
        <v>0</v>
      </c>
      <c r="I177" s="87" t="s">
        <v>95</v>
      </c>
      <c r="J177" s="62"/>
    </row>
    <row r="178" spans="1:12" ht="16.5" thickBot="1" x14ac:dyDescent="0.3">
      <c r="A178" s="100"/>
      <c r="B178" s="104"/>
      <c r="C178" s="62"/>
      <c r="D178" s="73"/>
      <c r="E178" s="73"/>
      <c r="F178" s="52"/>
      <c r="G178" s="90">
        <f ca="1">TODAY()</f>
        <v>41285</v>
      </c>
      <c r="H178" s="96" t="str">
        <f>UGAROMLITAL1003!D16</f>
        <v/>
      </c>
      <c r="I178" s="88" t="str">
        <f>UGAROMLITAL1003!$C$3</f>
        <v>Name Name</v>
      </c>
      <c r="J178" s="100"/>
      <c r="K178" s="1"/>
    </row>
    <row r="179" spans="1:12" ht="5.0999999999999996" customHeight="1" thickBot="1" x14ac:dyDescent="0.3">
      <c r="A179" s="100"/>
      <c r="B179" s="107"/>
      <c r="C179" s="49"/>
      <c r="D179" s="74"/>
      <c r="E179" s="74"/>
      <c r="F179" s="74"/>
      <c r="G179" s="92"/>
      <c r="H179" s="93"/>
      <c r="I179" s="44"/>
      <c r="J179" s="106"/>
      <c r="K179" s="105"/>
    </row>
    <row r="180" spans="1:12" ht="9.9499999999999993" customHeight="1" x14ac:dyDescent="0.25">
      <c r="A180" s="150"/>
      <c r="B180" s="151"/>
      <c r="C180" s="146"/>
      <c r="D180" s="76"/>
      <c r="E180" s="76"/>
      <c r="F180" s="76"/>
      <c r="G180" s="75"/>
      <c r="H180" s="97"/>
      <c r="I180" s="98"/>
      <c r="J180" s="150"/>
      <c r="K180" s="150"/>
    </row>
    <row r="181" spans="1:12" ht="9.9499999999999993" customHeight="1" thickBot="1" x14ac:dyDescent="0.3">
      <c r="A181" s="1"/>
      <c r="B181" s="99"/>
      <c r="C181" s="99"/>
      <c r="D181" s="99"/>
      <c r="E181" s="99"/>
      <c r="F181" s="99"/>
      <c r="G181" s="99"/>
      <c r="H181" s="99"/>
      <c r="I181" s="99"/>
      <c r="J181" s="99"/>
      <c r="K181" s="1"/>
    </row>
    <row r="182" spans="1:12" s="60" customFormat="1" ht="5.0999999999999996" customHeight="1" thickBot="1" x14ac:dyDescent="0.25">
      <c r="A182" s="62"/>
      <c r="B182" s="65"/>
      <c r="C182" s="65"/>
      <c r="D182" s="131"/>
      <c r="E182" s="131"/>
      <c r="F182" s="131"/>
      <c r="G182" s="131"/>
      <c r="H182" s="131"/>
      <c r="I182" s="53"/>
      <c r="J182" s="91"/>
      <c r="K182" s="65"/>
    </row>
    <row r="183" spans="1:12" s="60" customFormat="1" x14ac:dyDescent="0.2">
      <c r="B183" s="61"/>
      <c r="C183" s="132" t="s">
        <v>6</v>
      </c>
      <c r="D183" s="137" t="s">
        <v>96</v>
      </c>
      <c r="E183" s="135" t="s">
        <v>97</v>
      </c>
      <c r="F183" s="135" t="s">
        <v>98</v>
      </c>
      <c r="G183" s="135" t="s">
        <v>99</v>
      </c>
      <c r="H183" s="134" t="s">
        <v>100</v>
      </c>
      <c r="I183" s="124" t="s">
        <v>114</v>
      </c>
      <c r="J183" s="78"/>
      <c r="K183" s="65"/>
    </row>
    <row r="184" spans="1:12" s="60" customFormat="1" ht="13.5" thickBot="1" x14ac:dyDescent="0.25">
      <c r="B184" s="61"/>
      <c r="C184" s="133" t="str">
        <f>UGAROMLITAL1003!$B$17</f>
        <v>Student 11</v>
      </c>
      <c r="D184" s="138">
        <f>UGAROMLITAL1003!F17</f>
        <v>0</v>
      </c>
      <c r="E184" s="136">
        <f>UGAROMLITAL1003!G17</f>
        <v>0</v>
      </c>
      <c r="F184" s="136">
        <f>UGAROMLITAL1003!H17</f>
        <v>0</v>
      </c>
      <c r="G184" s="136">
        <f>UGAROMLITAL1003!I17</f>
        <v>0</v>
      </c>
      <c r="H184" s="128">
        <f>UGAROMLITAL1003!J17</f>
        <v>0</v>
      </c>
      <c r="I184" s="123">
        <f>UGAROMLITAL1003!K17</f>
        <v>0</v>
      </c>
      <c r="J184" s="80"/>
      <c r="K184" s="65"/>
    </row>
    <row r="185" spans="1:12" s="60" customFormat="1" ht="5.0999999999999996" customHeight="1" x14ac:dyDescent="0.2">
      <c r="B185" s="61"/>
      <c r="C185" s="63"/>
      <c r="D185" s="77"/>
      <c r="E185" s="126"/>
      <c r="F185" s="77"/>
      <c r="G185" s="77"/>
      <c r="H185" s="77"/>
      <c r="I185" s="127"/>
      <c r="J185" s="103"/>
      <c r="K185" s="65"/>
    </row>
    <row r="186" spans="1:12" s="60" customFormat="1" ht="12.75" x14ac:dyDescent="0.2">
      <c r="B186" s="61"/>
      <c r="C186" s="63" t="str">
        <f>UGAROMLITAL1003!$C$2</f>
        <v>semeYYY</v>
      </c>
      <c r="D186" s="137" t="s">
        <v>101</v>
      </c>
      <c r="E186" s="137" t="s">
        <v>102</v>
      </c>
      <c r="F186" s="135" t="s">
        <v>103</v>
      </c>
      <c r="G186" s="135" t="s">
        <v>104</v>
      </c>
      <c r="H186" s="135" t="s">
        <v>105</v>
      </c>
      <c r="I186" s="135" t="s">
        <v>106</v>
      </c>
      <c r="J186" s="81"/>
      <c r="K186" s="65"/>
    </row>
    <row r="187" spans="1:12" s="60" customFormat="1" ht="13.5" thickBot="1" x14ac:dyDescent="0.25">
      <c r="B187" s="61"/>
      <c r="C187" s="63"/>
      <c r="D187" s="138">
        <f>UGAROMLITAL1003!L17</f>
        <v>0</v>
      </c>
      <c r="E187" s="138">
        <f>UGAROMLITAL1003!M17</f>
        <v>0</v>
      </c>
      <c r="F187" s="136">
        <f>UGAROMLITAL1003!N17</f>
        <v>0</v>
      </c>
      <c r="G187" s="136">
        <f>UGAROMLITAL1003!O17</f>
        <v>0</v>
      </c>
      <c r="H187" s="136">
        <f>UGAROMLITAL1003!P17</f>
        <v>0</v>
      </c>
      <c r="I187" s="125">
        <f>UGAROMLITAL1003!Q17</f>
        <v>0</v>
      </c>
      <c r="J187" s="81"/>
      <c r="K187" s="65"/>
    </row>
    <row r="188" spans="1:12" s="60" customFormat="1" x14ac:dyDescent="0.2">
      <c r="B188" s="61"/>
      <c r="C188" s="64" t="s">
        <v>84</v>
      </c>
      <c r="D188" s="140" t="s">
        <v>108</v>
      </c>
      <c r="E188" s="140" t="s">
        <v>108</v>
      </c>
      <c r="F188" s="139" t="s">
        <v>109</v>
      </c>
      <c r="G188" s="139" t="s">
        <v>110</v>
      </c>
      <c r="H188" s="141" t="s">
        <v>111</v>
      </c>
      <c r="I188" s="130" t="s">
        <v>115</v>
      </c>
      <c r="J188" s="81"/>
      <c r="K188" s="65"/>
    </row>
    <row r="189" spans="1:12" s="60" customFormat="1" ht="15.75" thickBot="1" x14ac:dyDescent="0.25">
      <c r="B189" s="61"/>
      <c r="C189" s="63" t="str">
        <f>UGAROMLITAL1003!$H$2</f>
        <v>ITAL1003</v>
      </c>
      <c r="D189" s="140">
        <f>UGAROMLITAL1003!R17</f>
        <v>0</v>
      </c>
      <c r="E189" s="140">
        <f>UGAROMLITAL1003!S17</f>
        <v>0</v>
      </c>
      <c r="F189" s="139">
        <f>UGAROMLITAL1003!T17</f>
        <v>0</v>
      </c>
      <c r="G189" s="139">
        <f>UGAROMLITAL1003!U17</f>
        <v>0</v>
      </c>
      <c r="H189" s="141">
        <f>UGAROMLITAL1003!V17</f>
        <v>0</v>
      </c>
      <c r="I189" s="129">
        <f>UGAROMLITAL1003!W17</f>
        <v>0</v>
      </c>
      <c r="J189" s="82"/>
      <c r="K189" s="65"/>
      <c r="L189" s="65"/>
    </row>
    <row r="190" spans="1:12" s="60" customFormat="1" ht="5.0999999999999996" customHeight="1" thickBot="1" x14ac:dyDescent="0.25">
      <c r="B190" s="61"/>
      <c r="C190" s="63"/>
      <c r="D190" s="65"/>
      <c r="E190" s="142"/>
      <c r="F190" s="142"/>
      <c r="G190" s="65"/>
      <c r="H190" s="77"/>
      <c r="I190" s="83"/>
      <c r="J190" s="79"/>
      <c r="K190" s="83"/>
      <c r="L190" s="65"/>
    </row>
    <row r="191" spans="1:12" s="60" customFormat="1" x14ac:dyDescent="0.2">
      <c r="B191" s="61"/>
      <c r="C191" s="64" t="s">
        <v>88</v>
      </c>
      <c r="D191" s="102" t="s">
        <v>85</v>
      </c>
      <c r="E191" s="143" t="s">
        <v>112</v>
      </c>
      <c r="F191" s="134" t="s">
        <v>113</v>
      </c>
      <c r="G191" s="84" t="s">
        <v>117</v>
      </c>
      <c r="H191" s="84" t="s">
        <v>116</v>
      </c>
      <c r="I191" s="84" t="s">
        <v>86</v>
      </c>
      <c r="J191" s="62"/>
      <c r="K191" s="65"/>
      <c r="L191" s="65"/>
    </row>
    <row r="192" spans="1:12" s="60" customFormat="1" ht="15.75" thickBot="1" x14ac:dyDescent="0.25">
      <c r="B192" s="61"/>
      <c r="C192" s="66" t="str">
        <f>UGAROMLITAL1003!$H$3</f>
        <v>##-###</v>
      </c>
      <c r="D192" s="101">
        <f>UGAROMLITAL1003!X17</f>
        <v>0</v>
      </c>
      <c r="E192" s="144">
        <f>UGAROMLITAL1003!Y17</f>
        <v>0</v>
      </c>
      <c r="F192" s="145">
        <f>UGAROMLITAL1003!Z17</f>
        <v>0</v>
      </c>
      <c r="G192" s="101">
        <f>UGAROMLITAL1003!AA17</f>
        <v>0</v>
      </c>
      <c r="H192" s="101">
        <f>UGAROMLITAL1003!AB17</f>
        <v>0</v>
      </c>
      <c r="I192" s="101">
        <f>UGAROMLITAL1003!AC17</f>
        <v>0</v>
      </c>
      <c r="J192" s="62"/>
    </row>
    <row r="193" spans="1:12" s="60" customFormat="1" ht="5.0999999999999996" customHeight="1" thickBot="1" x14ac:dyDescent="0.25">
      <c r="B193" s="61"/>
      <c r="C193" s="66"/>
      <c r="D193" s="65"/>
      <c r="E193" s="49"/>
      <c r="F193" s="65"/>
      <c r="G193" s="65"/>
      <c r="H193" s="85"/>
      <c r="I193" s="86"/>
      <c r="J193" s="62"/>
    </row>
    <row r="194" spans="1:12" s="60" customFormat="1" ht="15.75" thickBot="1" x14ac:dyDescent="0.25">
      <c r="A194" s="62"/>
      <c r="B194" s="65"/>
      <c r="C194" s="64" t="s">
        <v>89</v>
      </c>
      <c r="D194" s="67"/>
      <c r="E194" s="68" t="s">
        <v>90</v>
      </c>
      <c r="F194" s="69"/>
      <c r="G194" s="62"/>
      <c r="H194" s="94" t="s">
        <v>87</v>
      </c>
      <c r="I194" s="61"/>
      <c r="J194" s="62"/>
    </row>
    <row r="195" spans="1:12" s="60" customFormat="1" x14ac:dyDescent="0.2">
      <c r="A195" s="62"/>
      <c r="B195" s="65"/>
      <c r="C195" s="63" t="str">
        <f>UGAROMLITAL1003!$C$3</f>
        <v>Name Name</v>
      </c>
      <c r="D195" s="70" t="s">
        <v>92</v>
      </c>
      <c r="E195" s="71" t="s">
        <v>93</v>
      </c>
      <c r="F195" s="72" t="s">
        <v>94</v>
      </c>
      <c r="G195" s="89" t="s">
        <v>91</v>
      </c>
      <c r="H195" s="95">
        <f>UGAROMLITAL1003!E17</f>
        <v>0</v>
      </c>
      <c r="I195" s="87" t="s">
        <v>95</v>
      </c>
      <c r="J195" s="62"/>
    </row>
    <row r="196" spans="1:12" ht="16.5" thickBot="1" x14ac:dyDescent="0.3">
      <c r="A196" s="100"/>
      <c r="B196" s="104"/>
      <c r="C196" s="62"/>
      <c r="D196" s="73"/>
      <c r="E196" s="73"/>
      <c r="F196" s="52"/>
      <c r="G196" s="90">
        <f ca="1">TODAY()</f>
        <v>41285</v>
      </c>
      <c r="H196" s="96" t="str">
        <f>UGAROMLITAL1003!D17</f>
        <v/>
      </c>
      <c r="I196" s="88" t="str">
        <f>UGAROMLITAL1003!$C$3</f>
        <v>Name Name</v>
      </c>
      <c r="J196" s="100"/>
      <c r="K196" s="1"/>
    </row>
    <row r="197" spans="1:12" ht="5.0999999999999996" customHeight="1" thickBot="1" x14ac:dyDescent="0.3">
      <c r="A197" s="100"/>
      <c r="B197" s="107"/>
      <c r="C197" s="49"/>
      <c r="D197" s="74"/>
      <c r="E197" s="74"/>
      <c r="F197" s="74"/>
      <c r="G197" s="92"/>
      <c r="H197" s="93"/>
      <c r="I197" s="44"/>
      <c r="J197" s="106"/>
      <c r="K197" s="105"/>
    </row>
    <row r="198" spans="1:12" ht="9.9499999999999993" customHeight="1" x14ac:dyDescent="0.25">
      <c r="A198" s="150"/>
      <c r="B198" s="151"/>
      <c r="C198" s="146"/>
      <c r="D198" s="76"/>
      <c r="E198" s="76"/>
      <c r="F198" s="76"/>
      <c r="G198" s="75"/>
      <c r="H198" s="97"/>
      <c r="I198" s="98"/>
      <c r="J198" s="150"/>
      <c r="K198" s="150"/>
    </row>
    <row r="199" spans="1:12" ht="9.9499999999999993" customHeight="1" thickBot="1" x14ac:dyDescent="0.3">
      <c r="A199" s="1"/>
      <c r="B199" s="99"/>
      <c r="C199" s="99"/>
      <c r="D199" s="99"/>
      <c r="E199" s="99"/>
      <c r="F199" s="99"/>
      <c r="G199" s="99"/>
      <c r="H199" s="99"/>
      <c r="I199" s="99"/>
      <c r="J199" s="99"/>
      <c r="K199" s="1"/>
    </row>
    <row r="200" spans="1:12" s="60" customFormat="1" ht="5.0999999999999996" customHeight="1" thickBot="1" x14ac:dyDescent="0.25">
      <c r="A200" s="62"/>
      <c r="B200" s="65"/>
      <c r="C200" s="65"/>
      <c r="D200" s="131"/>
      <c r="E200" s="131"/>
      <c r="F200" s="131"/>
      <c r="G200" s="131"/>
      <c r="H200" s="131"/>
      <c r="I200" s="53"/>
      <c r="J200" s="91"/>
      <c r="K200" s="65"/>
    </row>
    <row r="201" spans="1:12" s="60" customFormat="1" x14ac:dyDescent="0.2">
      <c r="B201" s="61"/>
      <c r="C201" s="132" t="s">
        <v>6</v>
      </c>
      <c r="D201" s="137" t="s">
        <v>96</v>
      </c>
      <c r="E201" s="135" t="s">
        <v>97</v>
      </c>
      <c r="F201" s="135" t="s">
        <v>98</v>
      </c>
      <c r="G201" s="135" t="s">
        <v>99</v>
      </c>
      <c r="H201" s="134" t="s">
        <v>100</v>
      </c>
      <c r="I201" s="124" t="s">
        <v>114</v>
      </c>
      <c r="J201" s="78"/>
      <c r="K201" s="65"/>
    </row>
    <row r="202" spans="1:12" s="60" customFormat="1" ht="13.5" thickBot="1" x14ac:dyDescent="0.25">
      <c r="B202" s="61"/>
      <c r="C202" s="133" t="str">
        <f>UGAROMLITAL1003!$B$18</f>
        <v>Student 12</v>
      </c>
      <c r="D202" s="138">
        <f>UGAROMLITAL1003!F18</f>
        <v>0</v>
      </c>
      <c r="E202" s="136">
        <f>UGAROMLITAL1003!G18</f>
        <v>0</v>
      </c>
      <c r="F202" s="136">
        <f>UGAROMLITAL1003!H18</f>
        <v>0</v>
      </c>
      <c r="G202" s="136">
        <f>UGAROMLITAL1003!I18</f>
        <v>0</v>
      </c>
      <c r="H202" s="128">
        <f>UGAROMLITAL1003!J18</f>
        <v>0</v>
      </c>
      <c r="I202" s="123">
        <f>UGAROMLITAL1003!K18</f>
        <v>0</v>
      </c>
      <c r="J202" s="80"/>
      <c r="K202" s="65"/>
    </row>
    <row r="203" spans="1:12" s="60" customFormat="1" ht="5.0999999999999996" customHeight="1" x14ac:dyDescent="0.2">
      <c r="B203" s="61"/>
      <c r="C203" s="63"/>
      <c r="D203" s="77"/>
      <c r="E203" s="126"/>
      <c r="F203" s="77"/>
      <c r="G203" s="77"/>
      <c r="H203" s="77"/>
      <c r="I203" s="127"/>
      <c r="J203" s="103"/>
      <c r="K203" s="65"/>
    </row>
    <row r="204" spans="1:12" s="60" customFormat="1" ht="12.75" x14ac:dyDescent="0.2">
      <c r="B204" s="61"/>
      <c r="C204" s="63" t="str">
        <f>UGAROMLITAL1003!$C$2</f>
        <v>semeYYY</v>
      </c>
      <c r="D204" s="137" t="s">
        <v>101</v>
      </c>
      <c r="E204" s="137" t="s">
        <v>102</v>
      </c>
      <c r="F204" s="135" t="s">
        <v>103</v>
      </c>
      <c r="G204" s="135" t="s">
        <v>104</v>
      </c>
      <c r="H204" s="135" t="s">
        <v>105</v>
      </c>
      <c r="I204" s="135" t="s">
        <v>106</v>
      </c>
      <c r="J204" s="81"/>
      <c r="K204" s="65"/>
    </row>
    <row r="205" spans="1:12" s="60" customFormat="1" ht="13.5" thickBot="1" x14ac:dyDescent="0.25">
      <c r="B205" s="61"/>
      <c r="C205" s="63"/>
      <c r="D205" s="138">
        <f>UGAROMLITAL1003!L18</f>
        <v>0</v>
      </c>
      <c r="E205" s="138">
        <f>UGAROMLITAL1003!M18</f>
        <v>0</v>
      </c>
      <c r="F205" s="136">
        <f>UGAROMLITAL1003!N18</f>
        <v>0</v>
      </c>
      <c r="G205" s="136">
        <f>UGAROMLITAL1003!O18</f>
        <v>0</v>
      </c>
      <c r="H205" s="136">
        <f>UGAROMLITAL1003!P18</f>
        <v>0</v>
      </c>
      <c r="I205" s="125">
        <f>UGAROMLITAL1003!Q18</f>
        <v>0</v>
      </c>
      <c r="J205" s="81"/>
      <c r="K205" s="65"/>
    </row>
    <row r="206" spans="1:12" s="60" customFormat="1" x14ac:dyDescent="0.2">
      <c r="B206" s="61"/>
      <c r="C206" s="64" t="s">
        <v>84</v>
      </c>
      <c r="D206" s="140" t="s">
        <v>108</v>
      </c>
      <c r="E206" s="140" t="s">
        <v>108</v>
      </c>
      <c r="F206" s="139" t="s">
        <v>109</v>
      </c>
      <c r="G206" s="139" t="s">
        <v>110</v>
      </c>
      <c r="H206" s="141" t="s">
        <v>111</v>
      </c>
      <c r="I206" s="130" t="s">
        <v>115</v>
      </c>
      <c r="J206" s="81"/>
      <c r="K206" s="65"/>
    </row>
    <row r="207" spans="1:12" s="60" customFormat="1" ht="15.75" thickBot="1" x14ac:dyDescent="0.25">
      <c r="B207" s="61"/>
      <c r="C207" s="63" t="str">
        <f>UGAROMLITAL1003!$H$2</f>
        <v>ITAL1003</v>
      </c>
      <c r="D207" s="140">
        <f>UGAROMLITAL1003!R18</f>
        <v>0</v>
      </c>
      <c r="E207" s="140">
        <f>UGAROMLITAL1003!S18</f>
        <v>0</v>
      </c>
      <c r="F207" s="139">
        <f>UGAROMLITAL1003!T18</f>
        <v>0</v>
      </c>
      <c r="G207" s="139">
        <f>UGAROMLITAL1003!U18</f>
        <v>0</v>
      </c>
      <c r="H207" s="141">
        <f>UGAROMLITAL1003!V18</f>
        <v>0</v>
      </c>
      <c r="I207" s="129">
        <f>UGAROMLITAL1003!W18</f>
        <v>0</v>
      </c>
      <c r="J207" s="82"/>
      <c r="K207" s="65"/>
      <c r="L207" s="65"/>
    </row>
    <row r="208" spans="1:12" s="60" customFormat="1" ht="5.0999999999999996" customHeight="1" thickBot="1" x14ac:dyDescent="0.25">
      <c r="B208" s="61"/>
      <c r="C208" s="63"/>
      <c r="D208" s="65"/>
      <c r="E208" s="142"/>
      <c r="F208" s="142"/>
      <c r="G208" s="65"/>
      <c r="H208" s="77"/>
      <c r="I208" s="83"/>
      <c r="J208" s="79"/>
      <c r="K208" s="83"/>
      <c r="L208" s="65"/>
    </row>
    <row r="209" spans="1:12" s="60" customFormat="1" x14ac:dyDescent="0.2">
      <c r="B209" s="61"/>
      <c r="C209" s="64" t="s">
        <v>88</v>
      </c>
      <c r="D209" s="102" t="s">
        <v>85</v>
      </c>
      <c r="E209" s="143" t="s">
        <v>112</v>
      </c>
      <c r="F209" s="134" t="s">
        <v>113</v>
      </c>
      <c r="G209" s="84" t="s">
        <v>117</v>
      </c>
      <c r="H209" s="84" t="s">
        <v>116</v>
      </c>
      <c r="I209" s="84" t="s">
        <v>86</v>
      </c>
      <c r="J209" s="62"/>
      <c r="K209" s="65"/>
      <c r="L209" s="65"/>
    </row>
    <row r="210" spans="1:12" s="60" customFormat="1" ht="15.75" thickBot="1" x14ac:dyDescent="0.25">
      <c r="B210" s="61"/>
      <c r="C210" s="66" t="str">
        <f>UGAROMLITAL1003!$H$3</f>
        <v>##-###</v>
      </c>
      <c r="D210" s="101">
        <f>UGAROMLITAL1003!X18</f>
        <v>0</v>
      </c>
      <c r="E210" s="144">
        <f>UGAROMLITAL1003!Y18</f>
        <v>0</v>
      </c>
      <c r="F210" s="145">
        <f>UGAROMLITAL1003!Z18</f>
        <v>0</v>
      </c>
      <c r="G210" s="101">
        <f>UGAROMLITAL1003!AA18</f>
        <v>0</v>
      </c>
      <c r="H210" s="101">
        <f>UGAROMLITAL1003!AB18</f>
        <v>0</v>
      </c>
      <c r="I210" s="101">
        <f>UGAROMLITAL1003!AC18</f>
        <v>0</v>
      </c>
      <c r="J210" s="62"/>
    </row>
    <row r="211" spans="1:12" s="60" customFormat="1" ht="5.0999999999999996" customHeight="1" thickBot="1" x14ac:dyDescent="0.25">
      <c r="B211" s="61"/>
      <c r="C211" s="66"/>
      <c r="D211" s="65"/>
      <c r="E211" s="49"/>
      <c r="F211" s="65"/>
      <c r="G211" s="65"/>
      <c r="H211" s="85"/>
      <c r="I211" s="86"/>
      <c r="J211" s="62"/>
    </row>
    <row r="212" spans="1:12" s="60" customFormat="1" ht="15.75" thickBot="1" x14ac:dyDescent="0.25">
      <c r="A212" s="62"/>
      <c r="B212" s="65"/>
      <c r="C212" s="64" t="s">
        <v>89</v>
      </c>
      <c r="D212" s="67"/>
      <c r="E212" s="68" t="s">
        <v>90</v>
      </c>
      <c r="F212" s="69"/>
      <c r="G212" s="62"/>
      <c r="H212" s="94" t="s">
        <v>87</v>
      </c>
      <c r="I212" s="61"/>
      <c r="J212" s="62"/>
    </row>
    <row r="213" spans="1:12" s="60" customFormat="1" x14ac:dyDescent="0.2">
      <c r="A213" s="62"/>
      <c r="B213" s="65"/>
      <c r="C213" s="63" t="str">
        <f>UGAROMLITAL1003!$C$3</f>
        <v>Name Name</v>
      </c>
      <c r="D213" s="70" t="s">
        <v>92</v>
      </c>
      <c r="E213" s="71" t="s">
        <v>93</v>
      </c>
      <c r="F213" s="72" t="s">
        <v>94</v>
      </c>
      <c r="G213" s="89" t="s">
        <v>91</v>
      </c>
      <c r="H213" s="95">
        <f>UGAROMLITAL1003!E18</f>
        <v>0</v>
      </c>
      <c r="I213" s="87" t="s">
        <v>95</v>
      </c>
      <c r="J213" s="62"/>
    </row>
    <row r="214" spans="1:12" ht="16.5" thickBot="1" x14ac:dyDescent="0.3">
      <c r="A214" s="100"/>
      <c r="B214" s="104"/>
      <c r="C214" s="62"/>
      <c r="D214" s="73"/>
      <c r="E214" s="73"/>
      <c r="F214" s="52"/>
      <c r="G214" s="90">
        <f ca="1">TODAY()</f>
        <v>41285</v>
      </c>
      <c r="H214" s="96" t="str">
        <f>UGAROMLITAL1003!D18</f>
        <v/>
      </c>
      <c r="I214" s="88" t="str">
        <f>UGAROMLITAL1003!$C$3</f>
        <v>Name Name</v>
      </c>
      <c r="J214" s="100"/>
      <c r="K214" s="1"/>
    </row>
    <row r="215" spans="1:12" ht="5.0999999999999996" customHeight="1" thickBot="1" x14ac:dyDescent="0.3">
      <c r="A215" s="100"/>
      <c r="B215" s="107"/>
      <c r="C215" s="49"/>
      <c r="D215" s="74"/>
      <c r="E215" s="74"/>
      <c r="F215" s="74"/>
      <c r="G215" s="92"/>
      <c r="H215" s="93"/>
      <c r="I215" s="44"/>
      <c r="J215" s="106"/>
      <c r="K215" s="105"/>
    </row>
    <row r="216" spans="1:12" ht="9.9499999999999993" customHeight="1" x14ac:dyDescent="0.25">
      <c r="A216" s="150"/>
      <c r="B216" s="151"/>
      <c r="C216" s="146"/>
      <c r="D216" s="76"/>
      <c r="E216" s="76"/>
      <c r="F216" s="76"/>
      <c r="G216" s="75"/>
      <c r="H216" s="97"/>
      <c r="I216" s="98"/>
      <c r="J216" s="150"/>
      <c r="K216" s="150"/>
    </row>
    <row r="217" spans="1:12" ht="9.9499999999999993" customHeight="1" thickBot="1" x14ac:dyDescent="0.3">
      <c r="A217" s="1"/>
      <c r="B217" s="99"/>
      <c r="C217" s="99"/>
      <c r="D217" s="99"/>
      <c r="E217" s="99"/>
      <c r="F217" s="99"/>
      <c r="G217" s="99"/>
      <c r="H217" s="99"/>
      <c r="I217" s="99"/>
      <c r="J217" s="99"/>
      <c r="K217" s="1"/>
    </row>
    <row r="218" spans="1:12" s="60" customFormat="1" ht="5.0999999999999996" customHeight="1" thickBot="1" x14ac:dyDescent="0.25">
      <c r="A218" s="62"/>
      <c r="B218" s="65"/>
      <c r="C218" s="65"/>
      <c r="D218" s="131"/>
      <c r="E218" s="131"/>
      <c r="F218" s="131"/>
      <c r="G218" s="131"/>
      <c r="H218" s="131"/>
      <c r="I218" s="53"/>
      <c r="J218" s="91"/>
      <c r="K218" s="65"/>
    </row>
    <row r="219" spans="1:12" s="60" customFormat="1" x14ac:dyDescent="0.2">
      <c r="B219" s="61"/>
      <c r="C219" s="132" t="s">
        <v>6</v>
      </c>
      <c r="D219" s="137" t="s">
        <v>96</v>
      </c>
      <c r="E219" s="135" t="s">
        <v>97</v>
      </c>
      <c r="F219" s="135" t="s">
        <v>98</v>
      </c>
      <c r="G219" s="135" t="s">
        <v>99</v>
      </c>
      <c r="H219" s="134" t="s">
        <v>100</v>
      </c>
      <c r="I219" s="124" t="s">
        <v>114</v>
      </c>
      <c r="J219" s="78"/>
      <c r="K219" s="65"/>
    </row>
    <row r="220" spans="1:12" s="60" customFormat="1" ht="13.5" thickBot="1" x14ac:dyDescent="0.25">
      <c r="B220" s="61"/>
      <c r="C220" s="133" t="str">
        <f>UGAROMLITAL1003!$B$19</f>
        <v>Student 13</v>
      </c>
      <c r="D220" s="138">
        <f>UGAROMLITAL1003!F19</f>
        <v>0</v>
      </c>
      <c r="E220" s="136">
        <f>UGAROMLITAL1003!G19</f>
        <v>0</v>
      </c>
      <c r="F220" s="136">
        <f>UGAROMLITAL1003!H19</f>
        <v>0</v>
      </c>
      <c r="G220" s="136">
        <f>UGAROMLITAL1003!I19</f>
        <v>0</v>
      </c>
      <c r="H220" s="128">
        <f>UGAROMLITAL1003!J19</f>
        <v>0</v>
      </c>
      <c r="I220" s="123">
        <f>UGAROMLITAL1003!K19</f>
        <v>0</v>
      </c>
      <c r="J220" s="80"/>
      <c r="K220" s="65"/>
    </row>
    <row r="221" spans="1:12" s="60" customFormat="1" ht="5.0999999999999996" customHeight="1" x14ac:dyDescent="0.2">
      <c r="B221" s="61"/>
      <c r="C221" s="63"/>
      <c r="D221" s="77"/>
      <c r="E221" s="126"/>
      <c r="F221" s="77"/>
      <c r="G221" s="77"/>
      <c r="H221" s="77"/>
      <c r="I221" s="127"/>
      <c r="J221" s="103"/>
      <c r="K221" s="65"/>
    </row>
    <row r="222" spans="1:12" s="60" customFormat="1" ht="12.75" x14ac:dyDescent="0.2">
      <c r="B222" s="61"/>
      <c r="C222" s="63" t="str">
        <f>UGAROMLITAL1003!$C$2</f>
        <v>semeYYY</v>
      </c>
      <c r="D222" s="137" t="s">
        <v>101</v>
      </c>
      <c r="E222" s="137" t="s">
        <v>102</v>
      </c>
      <c r="F222" s="135" t="s">
        <v>103</v>
      </c>
      <c r="G222" s="135" t="s">
        <v>104</v>
      </c>
      <c r="H222" s="135" t="s">
        <v>105</v>
      </c>
      <c r="I222" s="135" t="s">
        <v>106</v>
      </c>
      <c r="J222" s="81"/>
      <c r="K222" s="65"/>
    </row>
    <row r="223" spans="1:12" s="60" customFormat="1" ht="13.5" thickBot="1" x14ac:dyDescent="0.25">
      <c r="B223" s="61"/>
      <c r="C223" s="63"/>
      <c r="D223" s="138">
        <f>UGAROMLITAL1003!L19</f>
        <v>0</v>
      </c>
      <c r="E223" s="138">
        <f>UGAROMLITAL1003!M19</f>
        <v>0</v>
      </c>
      <c r="F223" s="136">
        <f>UGAROMLITAL1003!N19</f>
        <v>0</v>
      </c>
      <c r="G223" s="136">
        <f>UGAROMLITAL1003!O19</f>
        <v>0</v>
      </c>
      <c r="H223" s="136">
        <f>UGAROMLITAL1003!P19</f>
        <v>0</v>
      </c>
      <c r="I223" s="125">
        <f>UGAROMLITAL1003!Q19</f>
        <v>0</v>
      </c>
      <c r="J223" s="81"/>
      <c r="K223" s="65"/>
    </row>
    <row r="224" spans="1:12" s="60" customFormat="1" x14ac:dyDescent="0.2">
      <c r="B224" s="61"/>
      <c r="C224" s="64" t="s">
        <v>84</v>
      </c>
      <c r="D224" s="140" t="s">
        <v>108</v>
      </c>
      <c r="E224" s="140" t="s">
        <v>108</v>
      </c>
      <c r="F224" s="139" t="s">
        <v>109</v>
      </c>
      <c r="G224" s="139" t="s">
        <v>110</v>
      </c>
      <c r="H224" s="141" t="s">
        <v>111</v>
      </c>
      <c r="I224" s="130" t="s">
        <v>115</v>
      </c>
      <c r="J224" s="81"/>
      <c r="K224" s="65"/>
    </row>
    <row r="225" spans="1:12" s="60" customFormat="1" ht="15.75" thickBot="1" x14ac:dyDescent="0.25">
      <c r="B225" s="61"/>
      <c r="C225" s="63" t="str">
        <f>UGAROMLITAL1003!$H$2</f>
        <v>ITAL1003</v>
      </c>
      <c r="D225" s="140">
        <f>UGAROMLITAL1003!R19</f>
        <v>0</v>
      </c>
      <c r="E225" s="140">
        <f>UGAROMLITAL1003!S19</f>
        <v>0</v>
      </c>
      <c r="F225" s="139">
        <f>UGAROMLITAL1003!T19</f>
        <v>0</v>
      </c>
      <c r="G225" s="139">
        <f>UGAROMLITAL1003!U19</f>
        <v>0</v>
      </c>
      <c r="H225" s="141">
        <f>UGAROMLITAL1003!V19</f>
        <v>0</v>
      </c>
      <c r="I225" s="129">
        <f>UGAROMLITAL1003!W19</f>
        <v>0</v>
      </c>
      <c r="J225" s="82"/>
      <c r="K225" s="65"/>
      <c r="L225" s="65"/>
    </row>
    <row r="226" spans="1:12" s="60" customFormat="1" ht="5.0999999999999996" customHeight="1" thickBot="1" x14ac:dyDescent="0.25">
      <c r="B226" s="61"/>
      <c r="C226" s="63"/>
      <c r="D226" s="65"/>
      <c r="E226" s="142"/>
      <c r="F226" s="142"/>
      <c r="G226" s="65"/>
      <c r="H226" s="77"/>
      <c r="I226" s="83"/>
      <c r="J226" s="79"/>
      <c r="K226" s="83"/>
      <c r="L226" s="65"/>
    </row>
    <row r="227" spans="1:12" s="60" customFormat="1" x14ac:dyDescent="0.2">
      <c r="B227" s="61"/>
      <c r="C227" s="64" t="s">
        <v>88</v>
      </c>
      <c r="D227" s="102" t="s">
        <v>85</v>
      </c>
      <c r="E227" s="143" t="s">
        <v>112</v>
      </c>
      <c r="F227" s="134" t="s">
        <v>113</v>
      </c>
      <c r="G227" s="84" t="s">
        <v>117</v>
      </c>
      <c r="H227" s="84" t="s">
        <v>116</v>
      </c>
      <c r="I227" s="84" t="s">
        <v>86</v>
      </c>
      <c r="J227" s="62"/>
      <c r="K227" s="65"/>
      <c r="L227" s="65"/>
    </row>
    <row r="228" spans="1:12" s="60" customFormat="1" ht="15.75" thickBot="1" x14ac:dyDescent="0.25">
      <c r="B228" s="61"/>
      <c r="C228" s="66" t="str">
        <f>UGAROMLITAL1003!$H$3</f>
        <v>##-###</v>
      </c>
      <c r="D228" s="101">
        <f>UGAROMLITAL1003!X19</f>
        <v>0</v>
      </c>
      <c r="E228" s="144">
        <f>UGAROMLITAL1003!Y19</f>
        <v>0</v>
      </c>
      <c r="F228" s="145">
        <f>UGAROMLITAL1003!Z19</f>
        <v>0</v>
      </c>
      <c r="G228" s="101">
        <f>UGAROMLITAL1003!AA19</f>
        <v>0</v>
      </c>
      <c r="H228" s="101">
        <f>UGAROMLITAL1003!AB19</f>
        <v>0</v>
      </c>
      <c r="I228" s="101">
        <f>UGAROMLITAL1003!AC19</f>
        <v>0</v>
      </c>
      <c r="J228" s="62"/>
    </row>
    <row r="229" spans="1:12" s="60" customFormat="1" ht="5.0999999999999996" customHeight="1" thickBot="1" x14ac:dyDescent="0.25">
      <c r="B229" s="61"/>
      <c r="C229" s="66"/>
      <c r="D229" s="65"/>
      <c r="E229" s="49"/>
      <c r="F229" s="65"/>
      <c r="G229" s="65"/>
      <c r="H229" s="85"/>
      <c r="I229" s="86"/>
      <c r="J229" s="62"/>
    </row>
    <row r="230" spans="1:12" s="60" customFormat="1" ht="15.75" thickBot="1" x14ac:dyDescent="0.25">
      <c r="A230" s="62"/>
      <c r="B230" s="65"/>
      <c r="C230" s="64" t="s">
        <v>89</v>
      </c>
      <c r="D230" s="67"/>
      <c r="E230" s="68" t="s">
        <v>90</v>
      </c>
      <c r="F230" s="69"/>
      <c r="G230" s="62"/>
      <c r="H230" s="94" t="s">
        <v>87</v>
      </c>
      <c r="I230" s="61"/>
      <c r="J230" s="62"/>
    </row>
    <row r="231" spans="1:12" s="60" customFormat="1" x14ac:dyDescent="0.2">
      <c r="A231" s="62"/>
      <c r="B231" s="65"/>
      <c r="C231" s="63" t="str">
        <f>UGAROMLITAL1003!$C$3</f>
        <v>Name Name</v>
      </c>
      <c r="D231" s="70" t="s">
        <v>92</v>
      </c>
      <c r="E231" s="71" t="s">
        <v>93</v>
      </c>
      <c r="F231" s="72" t="s">
        <v>94</v>
      </c>
      <c r="G231" s="89" t="s">
        <v>91</v>
      </c>
      <c r="H231" s="95">
        <f>UGAROMLITAL1003!E19</f>
        <v>0</v>
      </c>
      <c r="I231" s="87" t="s">
        <v>95</v>
      </c>
      <c r="J231" s="62"/>
    </row>
    <row r="232" spans="1:12" ht="16.5" thickBot="1" x14ac:dyDescent="0.3">
      <c r="A232" s="100"/>
      <c r="B232" s="104"/>
      <c r="C232" s="62"/>
      <c r="D232" s="73"/>
      <c r="E232" s="73"/>
      <c r="F232" s="52"/>
      <c r="G232" s="90">
        <f ca="1">TODAY()</f>
        <v>41285</v>
      </c>
      <c r="H232" s="96" t="str">
        <f>UGAROMLITAL1003!D19</f>
        <v/>
      </c>
      <c r="I232" s="88" t="str">
        <f>UGAROMLITAL1003!$C$3</f>
        <v>Name Name</v>
      </c>
      <c r="J232" s="100"/>
      <c r="K232" s="1"/>
    </row>
    <row r="233" spans="1:12" ht="5.0999999999999996" customHeight="1" thickBot="1" x14ac:dyDescent="0.3">
      <c r="A233" s="100"/>
      <c r="B233" s="107"/>
      <c r="C233" s="49"/>
      <c r="D233" s="74"/>
      <c r="E233" s="74"/>
      <c r="F233" s="74"/>
      <c r="G233" s="92"/>
      <c r="H233" s="93"/>
      <c r="I233" s="44"/>
      <c r="J233" s="106"/>
      <c r="K233" s="105"/>
    </row>
    <row r="234" spans="1:12" ht="9.9499999999999993" customHeight="1" x14ac:dyDescent="0.25">
      <c r="A234" s="150"/>
      <c r="B234" s="151"/>
      <c r="C234" s="146"/>
      <c r="D234" s="76"/>
      <c r="E234" s="76"/>
      <c r="F234" s="76"/>
      <c r="G234" s="75"/>
      <c r="H234" s="97"/>
      <c r="I234" s="98"/>
      <c r="J234" s="150"/>
      <c r="K234" s="150"/>
    </row>
    <row r="235" spans="1:12" ht="9.9499999999999993" customHeight="1" thickBot="1" x14ac:dyDescent="0.3">
      <c r="A235" s="1"/>
      <c r="B235" s="99"/>
      <c r="C235" s="99"/>
      <c r="D235" s="99"/>
      <c r="E235" s="99"/>
      <c r="F235" s="99"/>
      <c r="G235" s="99"/>
      <c r="H235" s="99"/>
      <c r="I235" s="99"/>
      <c r="J235" s="99"/>
      <c r="K235" s="1"/>
    </row>
    <row r="236" spans="1:12" s="60" customFormat="1" ht="5.0999999999999996" customHeight="1" thickBot="1" x14ac:dyDescent="0.25">
      <c r="A236" s="62"/>
      <c r="B236" s="65"/>
      <c r="C236" s="65"/>
      <c r="D236" s="131"/>
      <c r="E236" s="131"/>
      <c r="F236" s="131"/>
      <c r="G236" s="131"/>
      <c r="H236" s="131"/>
      <c r="I236" s="53"/>
      <c r="J236" s="91"/>
      <c r="K236" s="65"/>
    </row>
    <row r="237" spans="1:12" s="60" customFormat="1" x14ac:dyDescent="0.2">
      <c r="B237" s="61"/>
      <c r="C237" s="132" t="s">
        <v>6</v>
      </c>
      <c r="D237" s="137" t="s">
        <v>96</v>
      </c>
      <c r="E237" s="135" t="s">
        <v>97</v>
      </c>
      <c r="F237" s="135" t="s">
        <v>98</v>
      </c>
      <c r="G237" s="135" t="s">
        <v>99</v>
      </c>
      <c r="H237" s="134" t="s">
        <v>100</v>
      </c>
      <c r="I237" s="124" t="s">
        <v>114</v>
      </c>
      <c r="J237" s="78"/>
      <c r="K237" s="65"/>
    </row>
    <row r="238" spans="1:12" s="60" customFormat="1" ht="13.5" thickBot="1" x14ac:dyDescent="0.25">
      <c r="B238" s="61"/>
      <c r="C238" s="133" t="str">
        <f>UGAROMLITAL1003!$B$20</f>
        <v>Student 14</v>
      </c>
      <c r="D238" s="138">
        <f>UGAROMLITAL1003!F20</f>
        <v>0</v>
      </c>
      <c r="E238" s="136">
        <f>UGAROMLITAL1003!G20</f>
        <v>0</v>
      </c>
      <c r="F238" s="136">
        <f>UGAROMLITAL1003!H20</f>
        <v>0</v>
      </c>
      <c r="G238" s="136">
        <f>UGAROMLITAL1003!I20</f>
        <v>0</v>
      </c>
      <c r="H238" s="128">
        <f>UGAROMLITAL1003!J20</f>
        <v>0</v>
      </c>
      <c r="I238" s="123">
        <f>UGAROMLITAL1003!K20</f>
        <v>0</v>
      </c>
      <c r="J238" s="80"/>
      <c r="K238" s="65"/>
    </row>
    <row r="239" spans="1:12" s="60" customFormat="1" ht="5.0999999999999996" customHeight="1" x14ac:dyDescent="0.2">
      <c r="B239" s="61"/>
      <c r="C239" s="63"/>
      <c r="D239" s="77"/>
      <c r="E239" s="126"/>
      <c r="F239" s="77"/>
      <c r="G239" s="77"/>
      <c r="H239" s="77"/>
      <c r="I239" s="127"/>
      <c r="J239" s="103"/>
      <c r="K239" s="65"/>
    </row>
    <row r="240" spans="1:12" s="60" customFormat="1" ht="12.75" x14ac:dyDescent="0.2">
      <c r="B240" s="61"/>
      <c r="C240" s="63" t="str">
        <f>UGAROMLITAL1003!$C$2</f>
        <v>semeYYY</v>
      </c>
      <c r="D240" s="137" t="s">
        <v>101</v>
      </c>
      <c r="E240" s="137" t="s">
        <v>102</v>
      </c>
      <c r="F240" s="135" t="s">
        <v>103</v>
      </c>
      <c r="G240" s="135" t="s">
        <v>104</v>
      </c>
      <c r="H240" s="135" t="s">
        <v>105</v>
      </c>
      <c r="I240" s="135" t="s">
        <v>106</v>
      </c>
      <c r="J240" s="81"/>
      <c r="K240" s="65"/>
    </row>
    <row r="241" spans="1:12" s="60" customFormat="1" ht="13.5" thickBot="1" x14ac:dyDescent="0.25">
      <c r="B241" s="61"/>
      <c r="C241" s="63"/>
      <c r="D241" s="138">
        <f>UGAROMLITAL1003!L20</f>
        <v>0</v>
      </c>
      <c r="E241" s="138">
        <f>UGAROMLITAL1003!M20</f>
        <v>0</v>
      </c>
      <c r="F241" s="136">
        <f>UGAROMLITAL1003!N20</f>
        <v>0</v>
      </c>
      <c r="G241" s="136">
        <f>UGAROMLITAL1003!O20</f>
        <v>0</v>
      </c>
      <c r="H241" s="136">
        <f>UGAROMLITAL1003!P20</f>
        <v>0</v>
      </c>
      <c r="I241" s="125">
        <f>UGAROMLITAL1003!Q20</f>
        <v>0</v>
      </c>
      <c r="J241" s="81"/>
      <c r="K241" s="65"/>
    </row>
    <row r="242" spans="1:12" s="60" customFormat="1" x14ac:dyDescent="0.2">
      <c r="B242" s="61"/>
      <c r="C242" s="64" t="s">
        <v>84</v>
      </c>
      <c r="D242" s="140" t="s">
        <v>108</v>
      </c>
      <c r="E242" s="140" t="s">
        <v>108</v>
      </c>
      <c r="F242" s="139" t="s">
        <v>109</v>
      </c>
      <c r="G242" s="139" t="s">
        <v>110</v>
      </c>
      <c r="H242" s="141" t="s">
        <v>111</v>
      </c>
      <c r="I242" s="130" t="s">
        <v>115</v>
      </c>
      <c r="J242" s="81"/>
      <c r="K242" s="65"/>
    </row>
    <row r="243" spans="1:12" s="60" customFormat="1" ht="15.75" thickBot="1" x14ac:dyDescent="0.25">
      <c r="B243" s="61"/>
      <c r="C243" s="63" t="str">
        <f>UGAROMLITAL1003!$H$2</f>
        <v>ITAL1003</v>
      </c>
      <c r="D243" s="140">
        <f>UGAROMLITAL1003!R20</f>
        <v>0</v>
      </c>
      <c r="E243" s="140">
        <f>UGAROMLITAL1003!S20</f>
        <v>0</v>
      </c>
      <c r="F243" s="139">
        <f>UGAROMLITAL1003!T20</f>
        <v>0</v>
      </c>
      <c r="G243" s="139">
        <f>UGAROMLITAL1003!U20</f>
        <v>0</v>
      </c>
      <c r="H243" s="141">
        <f>UGAROMLITAL1003!V20</f>
        <v>0</v>
      </c>
      <c r="I243" s="129">
        <f>UGAROMLITAL1003!W20</f>
        <v>0</v>
      </c>
      <c r="J243" s="82"/>
      <c r="K243" s="65"/>
      <c r="L243" s="65"/>
    </row>
    <row r="244" spans="1:12" s="60" customFormat="1" ht="5.0999999999999996" customHeight="1" thickBot="1" x14ac:dyDescent="0.25">
      <c r="B244" s="61"/>
      <c r="C244" s="63"/>
      <c r="D244" s="65"/>
      <c r="E244" s="142"/>
      <c r="F244" s="142"/>
      <c r="G244" s="65"/>
      <c r="H244" s="77"/>
      <c r="I244" s="83"/>
      <c r="J244" s="79"/>
      <c r="K244" s="83"/>
      <c r="L244" s="65"/>
    </row>
    <row r="245" spans="1:12" s="60" customFormat="1" x14ac:dyDescent="0.2">
      <c r="B245" s="61"/>
      <c r="C245" s="64" t="s">
        <v>88</v>
      </c>
      <c r="D245" s="102" t="s">
        <v>85</v>
      </c>
      <c r="E245" s="143" t="s">
        <v>112</v>
      </c>
      <c r="F245" s="134" t="s">
        <v>113</v>
      </c>
      <c r="G245" s="84" t="s">
        <v>117</v>
      </c>
      <c r="H245" s="84" t="s">
        <v>116</v>
      </c>
      <c r="I245" s="84" t="s">
        <v>86</v>
      </c>
      <c r="J245" s="62"/>
      <c r="K245" s="65"/>
      <c r="L245" s="65"/>
    </row>
    <row r="246" spans="1:12" s="60" customFormat="1" ht="15.75" thickBot="1" x14ac:dyDescent="0.25">
      <c r="B246" s="61"/>
      <c r="C246" s="66" t="str">
        <f>UGAROMLITAL1003!$H$3</f>
        <v>##-###</v>
      </c>
      <c r="D246" s="101">
        <f>UGAROMLITAL1003!X20</f>
        <v>0</v>
      </c>
      <c r="E246" s="144">
        <f>UGAROMLITAL1003!Y20</f>
        <v>0</v>
      </c>
      <c r="F246" s="145">
        <f>UGAROMLITAL1003!Z20</f>
        <v>0</v>
      </c>
      <c r="G246" s="101">
        <f>UGAROMLITAL1003!AA20</f>
        <v>0</v>
      </c>
      <c r="H246" s="101">
        <f>UGAROMLITAL1003!AB20</f>
        <v>0</v>
      </c>
      <c r="I246" s="101">
        <f>UGAROMLITAL1003!AC20</f>
        <v>0</v>
      </c>
      <c r="J246" s="62"/>
    </row>
    <row r="247" spans="1:12" s="60" customFormat="1" ht="5.0999999999999996" customHeight="1" thickBot="1" x14ac:dyDescent="0.25">
      <c r="B247" s="61"/>
      <c r="C247" s="66"/>
      <c r="D247" s="65"/>
      <c r="E247" s="49"/>
      <c r="F247" s="65"/>
      <c r="G247" s="65"/>
      <c r="H247" s="85"/>
      <c r="I247" s="86"/>
      <c r="J247" s="62"/>
    </row>
    <row r="248" spans="1:12" s="60" customFormat="1" ht="15.75" thickBot="1" x14ac:dyDescent="0.25">
      <c r="A248" s="62"/>
      <c r="B248" s="65"/>
      <c r="C248" s="64" t="s">
        <v>89</v>
      </c>
      <c r="D248" s="67"/>
      <c r="E248" s="68" t="s">
        <v>90</v>
      </c>
      <c r="F248" s="69"/>
      <c r="G248" s="62"/>
      <c r="H248" s="94" t="s">
        <v>87</v>
      </c>
      <c r="I248" s="61"/>
      <c r="J248" s="62"/>
    </row>
    <row r="249" spans="1:12" s="60" customFormat="1" x14ac:dyDescent="0.2">
      <c r="A249" s="62"/>
      <c r="B249" s="65"/>
      <c r="C249" s="63" t="str">
        <f>UGAROMLITAL1003!$C$3</f>
        <v>Name Name</v>
      </c>
      <c r="D249" s="70" t="s">
        <v>92</v>
      </c>
      <c r="E249" s="71" t="s">
        <v>93</v>
      </c>
      <c r="F249" s="72" t="s">
        <v>94</v>
      </c>
      <c r="G249" s="89" t="s">
        <v>91</v>
      </c>
      <c r="H249" s="95">
        <f>UGAROMLITAL1003!E20</f>
        <v>0</v>
      </c>
      <c r="I249" s="87" t="s">
        <v>95</v>
      </c>
      <c r="J249" s="62"/>
    </row>
    <row r="250" spans="1:12" ht="16.5" thickBot="1" x14ac:dyDescent="0.3">
      <c r="A250" s="100"/>
      <c r="B250" s="104"/>
      <c r="C250" s="62"/>
      <c r="D250" s="73"/>
      <c r="E250" s="73"/>
      <c r="F250" s="52"/>
      <c r="G250" s="90">
        <f ca="1">TODAY()</f>
        <v>41285</v>
      </c>
      <c r="H250" s="96" t="str">
        <f>UGAROMLITAL1003!D20</f>
        <v/>
      </c>
      <c r="I250" s="88" t="str">
        <f>UGAROMLITAL1003!$C$3</f>
        <v>Name Name</v>
      </c>
      <c r="J250" s="100"/>
      <c r="K250" s="1"/>
    </row>
    <row r="251" spans="1:12" ht="5.0999999999999996" customHeight="1" thickBot="1" x14ac:dyDescent="0.3">
      <c r="A251" s="100"/>
      <c r="B251" s="107"/>
      <c r="C251" s="49"/>
      <c r="D251" s="74"/>
      <c r="E251" s="74"/>
      <c r="F251" s="74"/>
      <c r="G251" s="92"/>
      <c r="H251" s="93"/>
      <c r="I251" s="44"/>
      <c r="J251" s="106"/>
      <c r="K251" s="105"/>
    </row>
    <row r="252" spans="1:12" ht="9.9499999999999993" customHeight="1" x14ac:dyDescent="0.25">
      <c r="A252" s="150"/>
      <c r="B252" s="151"/>
      <c r="C252" s="146"/>
      <c r="D252" s="76"/>
      <c r="E252" s="76"/>
      <c r="F252" s="76"/>
      <c r="G252" s="75"/>
      <c r="H252" s="97"/>
      <c r="I252" s="98"/>
      <c r="J252" s="150"/>
      <c r="K252" s="150"/>
    </row>
    <row r="253" spans="1:12" ht="9.9499999999999993" customHeight="1" thickBot="1" x14ac:dyDescent="0.3">
      <c r="A253" s="1"/>
      <c r="B253" s="99"/>
      <c r="C253" s="99"/>
      <c r="D253" s="99"/>
      <c r="E253" s="99"/>
      <c r="F253" s="99"/>
      <c r="G253" s="99"/>
      <c r="H253" s="99"/>
      <c r="I253" s="99"/>
      <c r="J253" s="99"/>
      <c r="K253" s="1"/>
    </row>
    <row r="254" spans="1:12" s="60" customFormat="1" ht="5.0999999999999996" customHeight="1" thickBot="1" x14ac:dyDescent="0.25">
      <c r="A254" s="62"/>
      <c r="B254" s="65"/>
      <c r="C254" s="65"/>
      <c r="D254" s="131"/>
      <c r="E254" s="131"/>
      <c r="F254" s="131"/>
      <c r="G254" s="131"/>
      <c r="H254" s="131"/>
      <c r="I254" s="53"/>
      <c r="J254" s="91"/>
      <c r="K254" s="65"/>
    </row>
    <row r="255" spans="1:12" s="60" customFormat="1" x14ac:dyDescent="0.2">
      <c r="B255" s="61"/>
      <c r="C255" s="132" t="s">
        <v>6</v>
      </c>
      <c r="D255" s="137" t="s">
        <v>96</v>
      </c>
      <c r="E255" s="135" t="s">
        <v>97</v>
      </c>
      <c r="F255" s="135" t="s">
        <v>98</v>
      </c>
      <c r="G255" s="135" t="s">
        <v>99</v>
      </c>
      <c r="H255" s="134" t="s">
        <v>100</v>
      </c>
      <c r="I255" s="124" t="s">
        <v>114</v>
      </c>
      <c r="J255" s="78"/>
      <c r="K255" s="65"/>
    </row>
    <row r="256" spans="1:12" s="60" customFormat="1" ht="13.5" thickBot="1" x14ac:dyDescent="0.25">
      <c r="B256" s="61"/>
      <c r="C256" s="133" t="str">
        <f>UGAROMLITAL1003!$B$21</f>
        <v>Student 15</v>
      </c>
      <c r="D256" s="138">
        <f>UGAROMLITAL1003!F21</f>
        <v>0</v>
      </c>
      <c r="E256" s="136">
        <f>UGAROMLITAL1003!G21</f>
        <v>0</v>
      </c>
      <c r="F256" s="136">
        <f>UGAROMLITAL1003!H21</f>
        <v>0</v>
      </c>
      <c r="G256" s="136">
        <f>UGAROMLITAL1003!I21</f>
        <v>0</v>
      </c>
      <c r="H256" s="128">
        <f>UGAROMLITAL1003!J21</f>
        <v>0</v>
      </c>
      <c r="I256" s="123">
        <f>UGAROMLITAL1003!K21</f>
        <v>0</v>
      </c>
      <c r="J256" s="80"/>
      <c r="K256" s="65"/>
    </row>
    <row r="257" spans="1:12" s="60" customFormat="1" ht="5.0999999999999996" customHeight="1" x14ac:dyDescent="0.2">
      <c r="B257" s="61"/>
      <c r="C257" s="63"/>
      <c r="D257" s="77"/>
      <c r="E257" s="126"/>
      <c r="F257" s="77"/>
      <c r="G257" s="77"/>
      <c r="H257" s="77"/>
      <c r="I257" s="127"/>
      <c r="J257" s="103"/>
      <c r="K257" s="65"/>
    </row>
    <row r="258" spans="1:12" s="60" customFormat="1" ht="12.75" x14ac:dyDescent="0.2">
      <c r="B258" s="61"/>
      <c r="C258" s="63" t="str">
        <f>UGAROMLITAL1003!$C$2</f>
        <v>semeYYY</v>
      </c>
      <c r="D258" s="137" t="s">
        <v>101</v>
      </c>
      <c r="E258" s="137" t="s">
        <v>102</v>
      </c>
      <c r="F258" s="135" t="s">
        <v>103</v>
      </c>
      <c r="G258" s="135" t="s">
        <v>104</v>
      </c>
      <c r="H258" s="135" t="s">
        <v>105</v>
      </c>
      <c r="I258" s="135" t="s">
        <v>106</v>
      </c>
      <c r="J258" s="81"/>
      <c r="K258" s="65"/>
    </row>
    <row r="259" spans="1:12" s="60" customFormat="1" ht="13.5" thickBot="1" x14ac:dyDescent="0.25">
      <c r="B259" s="61"/>
      <c r="C259" s="63"/>
      <c r="D259" s="138">
        <f>UGAROMLITAL1003!L21</f>
        <v>0</v>
      </c>
      <c r="E259" s="138">
        <f>UGAROMLITAL1003!M21</f>
        <v>0</v>
      </c>
      <c r="F259" s="136">
        <f>UGAROMLITAL1003!N21</f>
        <v>0</v>
      </c>
      <c r="G259" s="136">
        <f>UGAROMLITAL1003!O21</f>
        <v>0</v>
      </c>
      <c r="H259" s="136">
        <f>UGAROMLITAL1003!P21</f>
        <v>0</v>
      </c>
      <c r="I259" s="125">
        <f>UGAROMLITAL1003!Q21</f>
        <v>0</v>
      </c>
      <c r="J259" s="81"/>
      <c r="K259" s="65"/>
    </row>
    <row r="260" spans="1:12" s="60" customFormat="1" x14ac:dyDescent="0.2">
      <c r="B260" s="61"/>
      <c r="C260" s="64" t="s">
        <v>84</v>
      </c>
      <c r="D260" s="140" t="s">
        <v>108</v>
      </c>
      <c r="E260" s="140" t="s">
        <v>108</v>
      </c>
      <c r="F260" s="139" t="s">
        <v>109</v>
      </c>
      <c r="G260" s="139" t="s">
        <v>110</v>
      </c>
      <c r="H260" s="141" t="s">
        <v>111</v>
      </c>
      <c r="I260" s="130" t="s">
        <v>115</v>
      </c>
      <c r="J260" s="81"/>
      <c r="K260" s="65"/>
    </row>
    <row r="261" spans="1:12" s="60" customFormat="1" ht="15.75" thickBot="1" x14ac:dyDescent="0.25">
      <c r="B261" s="61"/>
      <c r="C261" s="63" t="str">
        <f>UGAROMLITAL1003!$H$2</f>
        <v>ITAL1003</v>
      </c>
      <c r="D261" s="140">
        <f>UGAROMLITAL1003!R21</f>
        <v>0</v>
      </c>
      <c r="E261" s="140">
        <f>UGAROMLITAL1003!S21</f>
        <v>0</v>
      </c>
      <c r="F261" s="139">
        <f>UGAROMLITAL1003!T21</f>
        <v>0</v>
      </c>
      <c r="G261" s="139">
        <f>UGAROMLITAL1003!U21</f>
        <v>0</v>
      </c>
      <c r="H261" s="141">
        <f>UGAROMLITAL1003!V21</f>
        <v>0</v>
      </c>
      <c r="I261" s="129">
        <f>UGAROMLITAL1003!W21</f>
        <v>0</v>
      </c>
      <c r="J261" s="82"/>
      <c r="K261" s="65"/>
      <c r="L261" s="65"/>
    </row>
    <row r="262" spans="1:12" s="60" customFormat="1" ht="5.0999999999999996" customHeight="1" thickBot="1" x14ac:dyDescent="0.25">
      <c r="B262" s="61"/>
      <c r="C262" s="63"/>
      <c r="D262" s="65"/>
      <c r="E262" s="142"/>
      <c r="F262" s="142"/>
      <c r="G262" s="65"/>
      <c r="H262" s="77"/>
      <c r="I262" s="83"/>
      <c r="J262" s="79"/>
      <c r="K262" s="83"/>
      <c r="L262" s="65"/>
    </row>
    <row r="263" spans="1:12" s="60" customFormat="1" x14ac:dyDescent="0.2">
      <c r="B263" s="61"/>
      <c r="C263" s="64" t="s">
        <v>88</v>
      </c>
      <c r="D263" s="102" t="s">
        <v>85</v>
      </c>
      <c r="E263" s="143" t="s">
        <v>112</v>
      </c>
      <c r="F263" s="134" t="s">
        <v>113</v>
      </c>
      <c r="G263" s="84" t="s">
        <v>117</v>
      </c>
      <c r="H263" s="84" t="s">
        <v>116</v>
      </c>
      <c r="I263" s="84" t="s">
        <v>86</v>
      </c>
      <c r="J263" s="62"/>
      <c r="K263" s="65"/>
      <c r="L263" s="65"/>
    </row>
    <row r="264" spans="1:12" s="60" customFormat="1" ht="15.75" thickBot="1" x14ac:dyDescent="0.25">
      <c r="B264" s="61"/>
      <c r="C264" s="66" t="str">
        <f>UGAROMLITAL1003!$H$3</f>
        <v>##-###</v>
      </c>
      <c r="D264" s="101">
        <f>UGAROMLITAL1003!X21</f>
        <v>0</v>
      </c>
      <c r="E264" s="144">
        <f>UGAROMLITAL1003!Y21</f>
        <v>0</v>
      </c>
      <c r="F264" s="145">
        <f>UGAROMLITAL1003!Z21</f>
        <v>0</v>
      </c>
      <c r="G264" s="101">
        <f>UGAROMLITAL1003!AA21</f>
        <v>0</v>
      </c>
      <c r="H264" s="101">
        <f>UGAROMLITAL1003!AB21</f>
        <v>0</v>
      </c>
      <c r="I264" s="101">
        <f>UGAROMLITAL1003!AC21</f>
        <v>0</v>
      </c>
      <c r="J264" s="62"/>
    </row>
    <row r="265" spans="1:12" s="60" customFormat="1" ht="5.0999999999999996" customHeight="1" thickBot="1" x14ac:dyDescent="0.25">
      <c r="B265" s="61"/>
      <c r="C265" s="66"/>
      <c r="D265" s="65"/>
      <c r="E265" s="49"/>
      <c r="F265" s="65"/>
      <c r="G265" s="65"/>
      <c r="H265" s="85"/>
      <c r="I265" s="86"/>
      <c r="J265" s="62"/>
    </row>
    <row r="266" spans="1:12" s="60" customFormat="1" ht="15.75" thickBot="1" x14ac:dyDescent="0.25">
      <c r="A266" s="62"/>
      <c r="B266" s="65"/>
      <c r="C266" s="64" t="s">
        <v>89</v>
      </c>
      <c r="D266" s="67"/>
      <c r="E266" s="68" t="s">
        <v>90</v>
      </c>
      <c r="F266" s="69"/>
      <c r="G266" s="62"/>
      <c r="H266" s="94" t="s">
        <v>87</v>
      </c>
      <c r="I266" s="61"/>
      <c r="J266" s="62"/>
    </row>
    <row r="267" spans="1:12" s="60" customFormat="1" x14ac:dyDescent="0.2">
      <c r="A267" s="62"/>
      <c r="B267" s="65"/>
      <c r="C267" s="63" t="str">
        <f>UGAROMLITAL1003!$C$3</f>
        <v>Name Name</v>
      </c>
      <c r="D267" s="70" t="s">
        <v>92</v>
      </c>
      <c r="E267" s="71" t="s">
        <v>93</v>
      </c>
      <c r="F267" s="72" t="s">
        <v>94</v>
      </c>
      <c r="G267" s="89" t="s">
        <v>91</v>
      </c>
      <c r="H267" s="95">
        <f>UGAROMLITAL1003!E21</f>
        <v>0</v>
      </c>
      <c r="I267" s="87" t="s">
        <v>95</v>
      </c>
      <c r="J267" s="62"/>
    </row>
    <row r="268" spans="1:12" ht="16.5" thickBot="1" x14ac:dyDescent="0.3">
      <c r="A268" s="100"/>
      <c r="B268" s="104"/>
      <c r="C268" s="62"/>
      <c r="D268" s="73"/>
      <c r="E268" s="73"/>
      <c r="F268" s="52"/>
      <c r="G268" s="90">
        <f ca="1">TODAY()</f>
        <v>41285</v>
      </c>
      <c r="H268" s="96" t="str">
        <f>UGAROMLITAL1003!D21</f>
        <v/>
      </c>
      <c r="I268" s="88" t="str">
        <f>UGAROMLITAL1003!$C$3</f>
        <v>Name Name</v>
      </c>
      <c r="J268" s="100"/>
      <c r="K268" s="1"/>
    </row>
    <row r="269" spans="1:12" ht="5.0999999999999996" customHeight="1" thickBot="1" x14ac:dyDescent="0.3">
      <c r="A269" s="100"/>
      <c r="B269" s="107"/>
      <c r="C269" s="49"/>
      <c r="D269" s="74"/>
      <c r="E269" s="74"/>
      <c r="F269" s="74"/>
      <c r="G269" s="92"/>
      <c r="H269" s="93"/>
      <c r="I269" s="44"/>
      <c r="J269" s="106"/>
      <c r="K269" s="105"/>
    </row>
    <row r="270" spans="1:12" ht="9.75" customHeight="1" x14ac:dyDescent="0.25">
      <c r="A270" s="150"/>
      <c r="B270" s="151"/>
      <c r="C270" s="146"/>
      <c r="D270" s="76"/>
      <c r="E270" s="76"/>
      <c r="F270" s="76"/>
      <c r="G270" s="75"/>
      <c r="H270" s="97"/>
      <c r="I270" s="98"/>
      <c r="J270" s="150"/>
      <c r="K270" s="150"/>
    </row>
    <row r="271" spans="1:12" ht="9.9499999999999993" customHeight="1" thickBot="1" x14ac:dyDescent="0.3">
      <c r="A271" s="1"/>
      <c r="B271" s="99"/>
      <c r="C271" s="99"/>
      <c r="D271" s="99"/>
      <c r="E271" s="99"/>
      <c r="F271" s="99"/>
      <c r="G271" s="99"/>
      <c r="H271" s="99"/>
      <c r="I271" s="99"/>
      <c r="J271" s="99"/>
      <c r="K271" s="1"/>
    </row>
    <row r="272" spans="1:12" s="60" customFormat="1" ht="5.0999999999999996" customHeight="1" thickBot="1" x14ac:dyDescent="0.25">
      <c r="A272" s="62"/>
      <c r="B272" s="65"/>
      <c r="C272" s="65"/>
      <c r="D272" s="131"/>
      <c r="E272" s="131"/>
      <c r="F272" s="131"/>
      <c r="G272" s="131"/>
      <c r="H272" s="131"/>
      <c r="I272" s="53"/>
      <c r="J272" s="91"/>
      <c r="K272" s="65"/>
    </row>
    <row r="273" spans="1:12" s="60" customFormat="1" x14ac:dyDescent="0.2">
      <c r="B273" s="61"/>
      <c r="C273" s="132" t="s">
        <v>6</v>
      </c>
      <c r="D273" s="137" t="s">
        <v>96</v>
      </c>
      <c r="E273" s="135" t="s">
        <v>97</v>
      </c>
      <c r="F273" s="135" t="s">
        <v>98</v>
      </c>
      <c r="G273" s="135" t="s">
        <v>99</v>
      </c>
      <c r="H273" s="134" t="s">
        <v>100</v>
      </c>
      <c r="I273" s="124" t="s">
        <v>114</v>
      </c>
      <c r="J273" s="78"/>
      <c r="K273" s="65"/>
    </row>
    <row r="274" spans="1:12" s="60" customFormat="1" ht="13.5" thickBot="1" x14ac:dyDescent="0.25">
      <c r="B274" s="61"/>
      <c r="C274" s="133" t="str">
        <f>UGAROMLITAL1003!$B$22</f>
        <v>Student 16</v>
      </c>
      <c r="D274" s="138">
        <f>UGAROMLITAL1003!F22</f>
        <v>0</v>
      </c>
      <c r="E274" s="136">
        <f>UGAROMLITAL1003!G22</f>
        <v>0</v>
      </c>
      <c r="F274" s="136">
        <f>UGAROMLITAL1003!H22</f>
        <v>0</v>
      </c>
      <c r="G274" s="136">
        <f>UGAROMLITAL1003!I22</f>
        <v>0</v>
      </c>
      <c r="H274" s="128">
        <f>UGAROMLITAL1003!J22</f>
        <v>0</v>
      </c>
      <c r="I274" s="123">
        <f>UGAROMLITAL1003!K22</f>
        <v>0</v>
      </c>
      <c r="J274" s="80"/>
      <c r="K274" s="65"/>
    </row>
    <row r="275" spans="1:12" s="60" customFormat="1" ht="5.0999999999999996" customHeight="1" x14ac:dyDescent="0.2">
      <c r="B275" s="61"/>
      <c r="C275" s="63"/>
      <c r="D275" s="77"/>
      <c r="E275" s="126"/>
      <c r="F275" s="77"/>
      <c r="G275" s="77"/>
      <c r="H275" s="77"/>
      <c r="I275" s="127"/>
      <c r="J275" s="103"/>
      <c r="K275" s="65"/>
    </row>
    <row r="276" spans="1:12" s="60" customFormat="1" ht="12.75" x14ac:dyDescent="0.2">
      <c r="B276" s="61"/>
      <c r="C276" s="63" t="str">
        <f>UGAROMLITAL1003!$C$2</f>
        <v>semeYYY</v>
      </c>
      <c r="D276" s="137" t="s">
        <v>101</v>
      </c>
      <c r="E276" s="137" t="s">
        <v>102</v>
      </c>
      <c r="F276" s="135" t="s">
        <v>103</v>
      </c>
      <c r="G276" s="135" t="s">
        <v>104</v>
      </c>
      <c r="H276" s="135" t="s">
        <v>105</v>
      </c>
      <c r="I276" s="135" t="s">
        <v>106</v>
      </c>
      <c r="J276" s="81"/>
      <c r="K276" s="65"/>
    </row>
    <row r="277" spans="1:12" s="60" customFormat="1" ht="13.5" thickBot="1" x14ac:dyDescent="0.25">
      <c r="B277" s="61"/>
      <c r="C277" s="63"/>
      <c r="D277" s="138">
        <f>UGAROMLITAL1003!L22</f>
        <v>0</v>
      </c>
      <c r="E277" s="138">
        <f>UGAROMLITAL1003!M22</f>
        <v>0</v>
      </c>
      <c r="F277" s="136">
        <f>UGAROMLITAL1003!N22</f>
        <v>0</v>
      </c>
      <c r="G277" s="136">
        <f>UGAROMLITAL1003!O22</f>
        <v>0</v>
      </c>
      <c r="H277" s="136">
        <f>UGAROMLITAL1003!P22</f>
        <v>0</v>
      </c>
      <c r="I277" s="125">
        <f>UGAROMLITAL1003!Q22</f>
        <v>0</v>
      </c>
      <c r="J277" s="81"/>
      <c r="K277" s="65"/>
    </row>
    <row r="278" spans="1:12" s="60" customFormat="1" x14ac:dyDescent="0.2">
      <c r="B278" s="61"/>
      <c r="C278" s="64" t="s">
        <v>84</v>
      </c>
      <c r="D278" s="140" t="s">
        <v>108</v>
      </c>
      <c r="E278" s="140" t="s">
        <v>108</v>
      </c>
      <c r="F278" s="139" t="s">
        <v>109</v>
      </c>
      <c r="G278" s="139" t="s">
        <v>110</v>
      </c>
      <c r="H278" s="141" t="s">
        <v>111</v>
      </c>
      <c r="I278" s="130" t="s">
        <v>115</v>
      </c>
      <c r="J278" s="81"/>
      <c r="K278" s="65"/>
    </row>
    <row r="279" spans="1:12" s="60" customFormat="1" ht="15.75" thickBot="1" x14ac:dyDescent="0.25">
      <c r="B279" s="61"/>
      <c r="C279" s="63" t="str">
        <f>UGAROMLITAL1003!$H$2</f>
        <v>ITAL1003</v>
      </c>
      <c r="D279" s="140">
        <f>UGAROMLITAL1003!R22</f>
        <v>0</v>
      </c>
      <c r="E279" s="140">
        <f>UGAROMLITAL1003!S22</f>
        <v>0</v>
      </c>
      <c r="F279" s="139">
        <f>UGAROMLITAL1003!T22</f>
        <v>0</v>
      </c>
      <c r="G279" s="139">
        <f>UGAROMLITAL1003!U22</f>
        <v>0</v>
      </c>
      <c r="H279" s="141">
        <f>UGAROMLITAL1003!V22</f>
        <v>0</v>
      </c>
      <c r="I279" s="129">
        <f>UGAROMLITAL1003!W22</f>
        <v>0</v>
      </c>
      <c r="J279" s="82"/>
      <c r="K279" s="65"/>
      <c r="L279" s="65"/>
    </row>
    <row r="280" spans="1:12" s="60" customFormat="1" ht="5.0999999999999996" customHeight="1" thickBot="1" x14ac:dyDescent="0.25">
      <c r="B280" s="61"/>
      <c r="C280" s="63"/>
      <c r="D280" s="65"/>
      <c r="E280" s="142"/>
      <c r="F280" s="142"/>
      <c r="G280" s="65"/>
      <c r="H280" s="77"/>
      <c r="I280" s="83"/>
      <c r="J280" s="79"/>
      <c r="K280" s="83"/>
      <c r="L280" s="65"/>
    </row>
    <row r="281" spans="1:12" s="60" customFormat="1" x14ac:dyDescent="0.2">
      <c r="B281" s="61"/>
      <c r="C281" s="64" t="s">
        <v>88</v>
      </c>
      <c r="D281" s="102" t="s">
        <v>85</v>
      </c>
      <c r="E281" s="143" t="s">
        <v>112</v>
      </c>
      <c r="F281" s="134" t="s">
        <v>113</v>
      </c>
      <c r="G281" s="84" t="s">
        <v>117</v>
      </c>
      <c r="H281" s="84" t="s">
        <v>116</v>
      </c>
      <c r="I281" s="84" t="s">
        <v>86</v>
      </c>
      <c r="J281" s="62"/>
      <c r="K281" s="65"/>
      <c r="L281" s="65"/>
    </row>
    <row r="282" spans="1:12" s="60" customFormat="1" ht="15.75" thickBot="1" x14ac:dyDescent="0.25">
      <c r="B282" s="61"/>
      <c r="C282" s="66" t="str">
        <f>UGAROMLITAL1003!$H$3</f>
        <v>##-###</v>
      </c>
      <c r="D282" s="101">
        <f>UGAROMLITAL1003!X22</f>
        <v>0</v>
      </c>
      <c r="E282" s="144">
        <f>UGAROMLITAL1003!Y22</f>
        <v>0</v>
      </c>
      <c r="F282" s="145">
        <f>UGAROMLITAL1003!Z22</f>
        <v>0</v>
      </c>
      <c r="G282" s="101">
        <f>UGAROMLITAL1003!AA22</f>
        <v>0</v>
      </c>
      <c r="H282" s="101">
        <f>UGAROMLITAL1003!AB22</f>
        <v>0</v>
      </c>
      <c r="I282" s="101">
        <f>UGAROMLITAL1003!AC22</f>
        <v>0</v>
      </c>
      <c r="J282" s="62"/>
    </row>
    <row r="283" spans="1:12" s="60" customFormat="1" ht="5.0999999999999996" customHeight="1" thickBot="1" x14ac:dyDescent="0.25">
      <c r="B283" s="61"/>
      <c r="C283" s="66"/>
      <c r="D283" s="65"/>
      <c r="E283" s="49"/>
      <c r="F283" s="65"/>
      <c r="G283" s="65"/>
      <c r="H283" s="85"/>
      <c r="I283" s="86"/>
      <c r="J283" s="62"/>
    </row>
    <row r="284" spans="1:12" s="60" customFormat="1" ht="15.75" thickBot="1" x14ac:dyDescent="0.25">
      <c r="A284" s="62"/>
      <c r="B284" s="65"/>
      <c r="C284" s="64" t="s">
        <v>89</v>
      </c>
      <c r="D284" s="67"/>
      <c r="E284" s="68" t="s">
        <v>90</v>
      </c>
      <c r="F284" s="69"/>
      <c r="G284" s="62"/>
      <c r="H284" s="94" t="s">
        <v>87</v>
      </c>
      <c r="I284" s="61"/>
      <c r="J284" s="62"/>
    </row>
    <row r="285" spans="1:12" s="60" customFormat="1" x14ac:dyDescent="0.2">
      <c r="A285" s="62"/>
      <c r="B285" s="65"/>
      <c r="C285" s="63" t="str">
        <f>UGAROMLITAL1003!$C$3</f>
        <v>Name Name</v>
      </c>
      <c r="D285" s="70" t="s">
        <v>92</v>
      </c>
      <c r="E285" s="71" t="s">
        <v>93</v>
      </c>
      <c r="F285" s="72" t="s">
        <v>94</v>
      </c>
      <c r="G285" s="89" t="s">
        <v>91</v>
      </c>
      <c r="H285" s="95">
        <f>UGAROMLITAL1003!E22</f>
        <v>0</v>
      </c>
      <c r="I285" s="87" t="s">
        <v>95</v>
      </c>
      <c r="J285" s="62"/>
    </row>
    <row r="286" spans="1:12" ht="16.5" thickBot="1" x14ac:dyDescent="0.3">
      <c r="A286" s="100"/>
      <c r="B286" s="104"/>
      <c r="C286" s="62"/>
      <c r="D286" s="73"/>
      <c r="E286" s="73"/>
      <c r="F286" s="52"/>
      <c r="G286" s="90">
        <f ca="1">TODAY()</f>
        <v>41285</v>
      </c>
      <c r="H286" s="96" t="str">
        <f>UGAROMLITAL1003!D22</f>
        <v/>
      </c>
      <c r="I286" s="88" t="str">
        <f>UGAROMLITAL1003!$C$3</f>
        <v>Name Name</v>
      </c>
      <c r="J286" s="100"/>
      <c r="K286" s="1"/>
    </row>
    <row r="287" spans="1:12" ht="5.0999999999999996" customHeight="1" thickBot="1" x14ac:dyDescent="0.3">
      <c r="A287" s="100"/>
      <c r="B287" s="107"/>
      <c r="C287" s="49"/>
      <c r="D287" s="74"/>
      <c r="E287" s="74"/>
      <c r="F287" s="74"/>
      <c r="G287" s="92"/>
      <c r="H287" s="93"/>
      <c r="I287" s="44"/>
      <c r="J287" s="106"/>
      <c r="K287" s="105"/>
    </row>
    <row r="288" spans="1:12" ht="9.9499999999999993" customHeight="1" x14ac:dyDescent="0.25">
      <c r="A288" s="150"/>
      <c r="B288" s="151"/>
      <c r="C288" s="146"/>
      <c r="D288" s="76"/>
      <c r="E288" s="76"/>
      <c r="F288" s="76"/>
      <c r="G288" s="75"/>
      <c r="H288" s="97"/>
      <c r="I288" s="98"/>
      <c r="J288" s="150"/>
      <c r="K288" s="150"/>
    </row>
    <row r="289" spans="1:12" ht="9.9499999999999993" customHeight="1" thickBot="1" x14ac:dyDescent="0.3">
      <c r="A289" s="1"/>
      <c r="B289" s="99"/>
      <c r="C289" s="99"/>
      <c r="D289" s="99"/>
      <c r="E289" s="99"/>
      <c r="F289" s="99"/>
      <c r="G289" s="99"/>
      <c r="H289" s="99"/>
      <c r="I289" s="99"/>
      <c r="J289" s="99"/>
      <c r="K289" s="1"/>
    </row>
    <row r="290" spans="1:12" s="60" customFormat="1" ht="5.0999999999999996" customHeight="1" thickBot="1" x14ac:dyDescent="0.25">
      <c r="A290" s="62"/>
      <c r="B290" s="65"/>
      <c r="C290" s="65"/>
      <c r="D290" s="131"/>
      <c r="E290" s="131"/>
      <c r="F290" s="131"/>
      <c r="G290" s="131"/>
      <c r="H290" s="131"/>
      <c r="I290" s="53"/>
      <c r="J290" s="91"/>
      <c r="K290" s="65"/>
    </row>
    <row r="291" spans="1:12" s="60" customFormat="1" x14ac:dyDescent="0.2">
      <c r="B291" s="61"/>
      <c r="C291" s="132" t="s">
        <v>6</v>
      </c>
      <c r="D291" s="137" t="s">
        <v>96</v>
      </c>
      <c r="E291" s="135" t="s">
        <v>97</v>
      </c>
      <c r="F291" s="135" t="s">
        <v>98</v>
      </c>
      <c r="G291" s="135" t="s">
        <v>99</v>
      </c>
      <c r="H291" s="134" t="s">
        <v>100</v>
      </c>
      <c r="I291" s="124" t="s">
        <v>114</v>
      </c>
      <c r="J291" s="78"/>
      <c r="K291" s="65"/>
    </row>
    <row r="292" spans="1:12" s="60" customFormat="1" ht="13.5" thickBot="1" x14ac:dyDescent="0.25">
      <c r="B292" s="61"/>
      <c r="C292" s="133" t="str">
        <f>UGAROMLITAL1003!$B$23</f>
        <v>Student 17</v>
      </c>
      <c r="D292" s="138">
        <f>UGAROMLITAL1003!F23</f>
        <v>0</v>
      </c>
      <c r="E292" s="136">
        <f>UGAROMLITAL1003!G23</f>
        <v>0</v>
      </c>
      <c r="F292" s="136">
        <f>UGAROMLITAL1003!H23</f>
        <v>0</v>
      </c>
      <c r="G292" s="136">
        <f>UGAROMLITAL1003!I23</f>
        <v>0</v>
      </c>
      <c r="H292" s="128">
        <f>UGAROMLITAL1003!J23</f>
        <v>0</v>
      </c>
      <c r="I292" s="123">
        <f>UGAROMLITAL1003!K23</f>
        <v>0</v>
      </c>
      <c r="J292" s="80"/>
      <c r="K292" s="65"/>
    </row>
    <row r="293" spans="1:12" s="60" customFormat="1" ht="5.0999999999999996" customHeight="1" x14ac:dyDescent="0.2">
      <c r="B293" s="61"/>
      <c r="C293" s="63"/>
      <c r="D293" s="77"/>
      <c r="E293" s="126"/>
      <c r="F293" s="77"/>
      <c r="G293" s="77"/>
      <c r="H293" s="77"/>
      <c r="I293" s="127"/>
      <c r="J293" s="103"/>
      <c r="K293" s="65"/>
    </row>
    <row r="294" spans="1:12" s="60" customFormat="1" ht="12.75" x14ac:dyDescent="0.2">
      <c r="B294" s="61"/>
      <c r="C294" s="63" t="str">
        <f>UGAROMLITAL1003!$C$2</f>
        <v>semeYYY</v>
      </c>
      <c r="D294" s="137" t="s">
        <v>101</v>
      </c>
      <c r="E294" s="137" t="s">
        <v>102</v>
      </c>
      <c r="F294" s="135" t="s">
        <v>103</v>
      </c>
      <c r="G294" s="135" t="s">
        <v>104</v>
      </c>
      <c r="H294" s="135" t="s">
        <v>105</v>
      </c>
      <c r="I294" s="135" t="s">
        <v>106</v>
      </c>
      <c r="J294" s="81"/>
      <c r="K294" s="65"/>
    </row>
    <row r="295" spans="1:12" s="60" customFormat="1" ht="13.5" thickBot="1" x14ac:dyDescent="0.25">
      <c r="B295" s="61"/>
      <c r="C295" s="63"/>
      <c r="D295" s="138">
        <f>UGAROMLITAL1003!L23</f>
        <v>0</v>
      </c>
      <c r="E295" s="138">
        <f>UGAROMLITAL1003!M23</f>
        <v>0</v>
      </c>
      <c r="F295" s="136">
        <f>UGAROMLITAL1003!N23</f>
        <v>0</v>
      </c>
      <c r="G295" s="136">
        <f>UGAROMLITAL1003!O23</f>
        <v>0</v>
      </c>
      <c r="H295" s="136">
        <f>UGAROMLITAL1003!P23</f>
        <v>0</v>
      </c>
      <c r="I295" s="125">
        <f>UGAROMLITAL1003!Q23</f>
        <v>0</v>
      </c>
      <c r="J295" s="81"/>
      <c r="K295" s="65"/>
    </row>
    <row r="296" spans="1:12" s="60" customFormat="1" x14ac:dyDescent="0.2">
      <c r="B296" s="61"/>
      <c r="C296" s="64" t="s">
        <v>84</v>
      </c>
      <c r="D296" s="140" t="s">
        <v>108</v>
      </c>
      <c r="E296" s="140" t="s">
        <v>108</v>
      </c>
      <c r="F296" s="139" t="s">
        <v>109</v>
      </c>
      <c r="G296" s="139" t="s">
        <v>110</v>
      </c>
      <c r="H296" s="141" t="s">
        <v>111</v>
      </c>
      <c r="I296" s="130" t="s">
        <v>115</v>
      </c>
      <c r="J296" s="81"/>
      <c r="K296" s="65"/>
    </row>
    <row r="297" spans="1:12" s="60" customFormat="1" ht="15.75" thickBot="1" x14ac:dyDescent="0.25">
      <c r="B297" s="61"/>
      <c r="C297" s="63" t="str">
        <f>UGAROMLITAL1003!$H$2</f>
        <v>ITAL1003</v>
      </c>
      <c r="D297" s="140">
        <f>UGAROMLITAL1003!R23</f>
        <v>0</v>
      </c>
      <c r="E297" s="140">
        <f>UGAROMLITAL1003!S23</f>
        <v>0</v>
      </c>
      <c r="F297" s="139">
        <f>UGAROMLITAL1003!T23</f>
        <v>0</v>
      </c>
      <c r="G297" s="139">
        <f>UGAROMLITAL1003!U23</f>
        <v>0</v>
      </c>
      <c r="H297" s="141">
        <f>UGAROMLITAL1003!V23</f>
        <v>0</v>
      </c>
      <c r="I297" s="129">
        <f>UGAROMLITAL1003!W23</f>
        <v>0</v>
      </c>
      <c r="J297" s="82"/>
      <c r="K297" s="65"/>
      <c r="L297" s="65"/>
    </row>
    <row r="298" spans="1:12" s="60" customFormat="1" ht="5.0999999999999996" customHeight="1" thickBot="1" x14ac:dyDescent="0.25">
      <c r="B298" s="61"/>
      <c r="C298" s="63"/>
      <c r="D298" s="65"/>
      <c r="E298" s="142"/>
      <c r="F298" s="142"/>
      <c r="G298" s="65"/>
      <c r="H298" s="77"/>
      <c r="I298" s="83"/>
      <c r="J298" s="79"/>
      <c r="K298" s="83"/>
      <c r="L298" s="65"/>
    </row>
    <row r="299" spans="1:12" s="60" customFormat="1" x14ac:dyDescent="0.2">
      <c r="B299" s="61"/>
      <c r="C299" s="64" t="s">
        <v>88</v>
      </c>
      <c r="D299" s="102" t="s">
        <v>85</v>
      </c>
      <c r="E299" s="143" t="s">
        <v>112</v>
      </c>
      <c r="F299" s="134" t="s">
        <v>113</v>
      </c>
      <c r="G299" s="84" t="s">
        <v>117</v>
      </c>
      <c r="H299" s="84" t="s">
        <v>116</v>
      </c>
      <c r="I299" s="84" t="s">
        <v>86</v>
      </c>
      <c r="J299" s="62"/>
      <c r="K299" s="65"/>
      <c r="L299" s="65"/>
    </row>
    <row r="300" spans="1:12" s="60" customFormat="1" ht="15.75" thickBot="1" x14ac:dyDescent="0.25">
      <c r="B300" s="61"/>
      <c r="C300" s="66" t="str">
        <f>UGAROMLITAL1003!$H$3</f>
        <v>##-###</v>
      </c>
      <c r="D300" s="101">
        <f>UGAROMLITAL1003!X23</f>
        <v>0</v>
      </c>
      <c r="E300" s="144">
        <f>UGAROMLITAL1003!Y23</f>
        <v>0</v>
      </c>
      <c r="F300" s="145">
        <f>UGAROMLITAL1003!Z23</f>
        <v>0</v>
      </c>
      <c r="G300" s="101">
        <f>UGAROMLITAL1003!AA23</f>
        <v>0</v>
      </c>
      <c r="H300" s="101">
        <f>UGAROMLITAL1003!AB23</f>
        <v>0</v>
      </c>
      <c r="I300" s="101">
        <f>UGAROMLITAL1003!AC23</f>
        <v>0</v>
      </c>
      <c r="J300" s="62"/>
    </row>
    <row r="301" spans="1:12" s="60" customFormat="1" ht="5.0999999999999996" customHeight="1" thickBot="1" x14ac:dyDescent="0.25">
      <c r="B301" s="61"/>
      <c r="C301" s="66"/>
      <c r="D301" s="65"/>
      <c r="E301" s="49"/>
      <c r="F301" s="65"/>
      <c r="G301" s="65"/>
      <c r="H301" s="85"/>
      <c r="I301" s="86"/>
      <c r="J301" s="62"/>
    </row>
    <row r="302" spans="1:12" s="60" customFormat="1" ht="15.75" thickBot="1" x14ac:dyDescent="0.25">
      <c r="A302" s="62"/>
      <c r="B302" s="65"/>
      <c r="C302" s="64" t="s">
        <v>89</v>
      </c>
      <c r="D302" s="67"/>
      <c r="E302" s="68" t="s">
        <v>90</v>
      </c>
      <c r="F302" s="69"/>
      <c r="G302" s="62"/>
      <c r="H302" s="94" t="s">
        <v>87</v>
      </c>
      <c r="I302" s="61"/>
      <c r="J302" s="62"/>
    </row>
    <row r="303" spans="1:12" s="60" customFormat="1" x14ac:dyDescent="0.2">
      <c r="A303" s="62"/>
      <c r="B303" s="65"/>
      <c r="C303" s="63" t="str">
        <f>UGAROMLITAL1003!$C$3</f>
        <v>Name Name</v>
      </c>
      <c r="D303" s="70" t="s">
        <v>92</v>
      </c>
      <c r="E303" s="71" t="s">
        <v>93</v>
      </c>
      <c r="F303" s="72" t="s">
        <v>94</v>
      </c>
      <c r="G303" s="89" t="s">
        <v>91</v>
      </c>
      <c r="H303" s="95">
        <f>UGAROMLITAL1003!E23</f>
        <v>0</v>
      </c>
      <c r="I303" s="87" t="s">
        <v>95</v>
      </c>
      <c r="J303" s="62"/>
    </row>
    <row r="304" spans="1:12" ht="16.5" thickBot="1" x14ac:dyDescent="0.3">
      <c r="A304" s="100"/>
      <c r="B304" s="104"/>
      <c r="C304" s="62"/>
      <c r="D304" s="73"/>
      <c r="E304" s="73"/>
      <c r="F304" s="52"/>
      <c r="G304" s="90">
        <f ca="1">TODAY()</f>
        <v>41285</v>
      </c>
      <c r="H304" s="96" t="str">
        <f>UGAROMLITAL1003!D23</f>
        <v/>
      </c>
      <c r="I304" s="88" t="str">
        <f>UGAROMLITAL1003!$C$3</f>
        <v>Name Name</v>
      </c>
      <c r="J304" s="100"/>
      <c r="K304" s="1"/>
    </row>
    <row r="305" spans="1:12" ht="5.0999999999999996" customHeight="1" thickBot="1" x14ac:dyDescent="0.3">
      <c r="A305" s="100"/>
      <c r="B305" s="107"/>
      <c r="C305" s="49"/>
      <c r="D305" s="74"/>
      <c r="E305" s="74"/>
      <c r="F305" s="74"/>
      <c r="G305" s="92"/>
      <c r="H305" s="93"/>
      <c r="I305" s="44"/>
      <c r="J305" s="106"/>
      <c r="K305" s="105"/>
    </row>
    <row r="306" spans="1:12" ht="9.9499999999999993" customHeight="1" x14ac:dyDescent="0.25">
      <c r="A306" s="150"/>
      <c r="B306" s="151"/>
      <c r="C306" s="146"/>
      <c r="D306" s="76"/>
      <c r="E306" s="76"/>
      <c r="F306" s="76"/>
      <c r="G306" s="75"/>
      <c r="H306" s="97"/>
      <c r="I306" s="98"/>
      <c r="J306" s="150"/>
      <c r="K306" s="150"/>
    </row>
    <row r="307" spans="1:12" ht="9.9499999999999993" customHeight="1" thickBot="1" x14ac:dyDescent="0.3">
      <c r="A307" s="1"/>
      <c r="B307" s="99"/>
      <c r="C307" s="99"/>
      <c r="D307" s="99"/>
      <c r="E307" s="99"/>
      <c r="F307" s="99"/>
      <c r="G307" s="99"/>
      <c r="H307" s="99"/>
      <c r="I307" s="99"/>
      <c r="J307" s="99"/>
      <c r="K307" s="1"/>
    </row>
    <row r="308" spans="1:12" s="60" customFormat="1" ht="5.0999999999999996" customHeight="1" thickBot="1" x14ac:dyDescent="0.25">
      <c r="A308" s="62"/>
      <c r="B308" s="65"/>
      <c r="C308" s="65"/>
      <c r="D308" s="131"/>
      <c r="E308" s="131"/>
      <c r="F308" s="131"/>
      <c r="G308" s="131"/>
      <c r="H308" s="131"/>
      <c r="I308" s="53"/>
      <c r="J308" s="91"/>
      <c r="K308" s="65"/>
    </row>
    <row r="309" spans="1:12" s="60" customFormat="1" x14ac:dyDescent="0.2">
      <c r="B309" s="61"/>
      <c r="C309" s="132" t="s">
        <v>6</v>
      </c>
      <c r="D309" s="137" t="s">
        <v>96</v>
      </c>
      <c r="E309" s="135" t="s">
        <v>97</v>
      </c>
      <c r="F309" s="135" t="s">
        <v>98</v>
      </c>
      <c r="G309" s="135" t="s">
        <v>99</v>
      </c>
      <c r="H309" s="134" t="s">
        <v>100</v>
      </c>
      <c r="I309" s="124" t="s">
        <v>114</v>
      </c>
      <c r="J309" s="78"/>
      <c r="K309" s="65"/>
    </row>
    <row r="310" spans="1:12" s="60" customFormat="1" ht="13.5" thickBot="1" x14ac:dyDescent="0.25">
      <c r="B310" s="61"/>
      <c r="C310" s="133" t="str">
        <f>UGAROMLITAL1003!$B$24</f>
        <v>Student 18</v>
      </c>
      <c r="D310" s="138">
        <f>UGAROMLITAL1003!F24</f>
        <v>0</v>
      </c>
      <c r="E310" s="136">
        <f>UGAROMLITAL1003!G24</f>
        <v>0</v>
      </c>
      <c r="F310" s="136">
        <f>UGAROMLITAL1003!H24</f>
        <v>0</v>
      </c>
      <c r="G310" s="136">
        <f>UGAROMLITAL1003!I24</f>
        <v>0</v>
      </c>
      <c r="H310" s="128">
        <f>UGAROMLITAL1003!J24</f>
        <v>0</v>
      </c>
      <c r="I310" s="123">
        <f>UGAROMLITAL1003!K24</f>
        <v>0</v>
      </c>
      <c r="J310" s="80"/>
      <c r="K310" s="65"/>
    </row>
    <row r="311" spans="1:12" s="60" customFormat="1" ht="5.0999999999999996" customHeight="1" x14ac:dyDescent="0.2">
      <c r="B311" s="61"/>
      <c r="C311" s="63"/>
      <c r="D311" s="77"/>
      <c r="E311" s="126"/>
      <c r="F311" s="77"/>
      <c r="G311" s="77"/>
      <c r="H311" s="77"/>
      <c r="I311" s="127"/>
      <c r="J311" s="103"/>
      <c r="K311" s="65"/>
    </row>
    <row r="312" spans="1:12" s="60" customFormat="1" ht="12.75" x14ac:dyDescent="0.2">
      <c r="B312" s="61"/>
      <c r="C312" s="63" t="str">
        <f>UGAROMLITAL1003!$C$2</f>
        <v>semeYYY</v>
      </c>
      <c r="D312" s="137" t="s">
        <v>101</v>
      </c>
      <c r="E312" s="137" t="s">
        <v>102</v>
      </c>
      <c r="F312" s="135" t="s">
        <v>103</v>
      </c>
      <c r="G312" s="135" t="s">
        <v>104</v>
      </c>
      <c r="H312" s="135" t="s">
        <v>105</v>
      </c>
      <c r="I312" s="135" t="s">
        <v>106</v>
      </c>
      <c r="J312" s="81"/>
      <c r="K312" s="65"/>
    </row>
    <row r="313" spans="1:12" s="60" customFormat="1" ht="13.5" thickBot="1" x14ac:dyDescent="0.25">
      <c r="B313" s="61"/>
      <c r="C313" s="63"/>
      <c r="D313" s="138">
        <f>UGAROMLITAL1003!L24</f>
        <v>0</v>
      </c>
      <c r="E313" s="138">
        <f>UGAROMLITAL1003!M24</f>
        <v>0</v>
      </c>
      <c r="F313" s="136">
        <f>UGAROMLITAL1003!N24</f>
        <v>0</v>
      </c>
      <c r="G313" s="136">
        <f>UGAROMLITAL1003!O24</f>
        <v>0</v>
      </c>
      <c r="H313" s="136">
        <f>UGAROMLITAL1003!P24</f>
        <v>0</v>
      </c>
      <c r="I313" s="125">
        <f>UGAROMLITAL1003!Q24</f>
        <v>0</v>
      </c>
      <c r="J313" s="81"/>
      <c r="K313" s="65"/>
    </row>
    <row r="314" spans="1:12" s="60" customFormat="1" x14ac:dyDescent="0.2">
      <c r="B314" s="61"/>
      <c r="C314" s="64" t="s">
        <v>84</v>
      </c>
      <c r="D314" s="140" t="s">
        <v>108</v>
      </c>
      <c r="E314" s="140" t="s">
        <v>108</v>
      </c>
      <c r="F314" s="139" t="s">
        <v>109</v>
      </c>
      <c r="G314" s="139" t="s">
        <v>110</v>
      </c>
      <c r="H314" s="141" t="s">
        <v>111</v>
      </c>
      <c r="I314" s="130" t="s">
        <v>115</v>
      </c>
      <c r="J314" s="81"/>
      <c r="K314" s="65"/>
    </row>
    <row r="315" spans="1:12" s="60" customFormat="1" ht="15.75" thickBot="1" x14ac:dyDescent="0.25">
      <c r="B315" s="61"/>
      <c r="C315" s="63" t="str">
        <f>UGAROMLITAL1003!$H$2</f>
        <v>ITAL1003</v>
      </c>
      <c r="D315" s="140">
        <f>UGAROMLITAL1003!R24</f>
        <v>0</v>
      </c>
      <c r="E315" s="140">
        <f>UGAROMLITAL1003!S24</f>
        <v>0</v>
      </c>
      <c r="F315" s="139">
        <f>UGAROMLITAL1003!T24</f>
        <v>0</v>
      </c>
      <c r="G315" s="139">
        <f>UGAROMLITAL1003!U24</f>
        <v>0</v>
      </c>
      <c r="H315" s="141">
        <f>UGAROMLITAL1003!V24</f>
        <v>0</v>
      </c>
      <c r="I315" s="129">
        <f>UGAROMLITAL1003!W24</f>
        <v>0</v>
      </c>
      <c r="J315" s="82"/>
      <c r="K315" s="65"/>
      <c r="L315" s="65"/>
    </row>
    <row r="316" spans="1:12" s="60" customFormat="1" ht="5.0999999999999996" customHeight="1" thickBot="1" x14ac:dyDescent="0.25">
      <c r="B316" s="61"/>
      <c r="C316" s="63"/>
      <c r="D316" s="65"/>
      <c r="E316" s="142"/>
      <c r="F316" s="142"/>
      <c r="G316" s="65"/>
      <c r="H316" s="77"/>
      <c r="I316" s="83"/>
      <c r="J316" s="79"/>
      <c r="K316" s="83"/>
      <c r="L316" s="65"/>
    </row>
    <row r="317" spans="1:12" s="60" customFormat="1" x14ac:dyDescent="0.2">
      <c r="B317" s="61"/>
      <c r="C317" s="64" t="s">
        <v>88</v>
      </c>
      <c r="D317" s="102" t="s">
        <v>85</v>
      </c>
      <c r="E317" s="143" t="s">
        <v>112</v>
      </c>
      <c r="F317" s="134" t="s">
        <v>113</v>
      </c>
      <c r="G317" s="84" t="s">
        <v>117</v>
      </c>
      <c r="H317" s="84" t="s">
        <v>116</v>
      </c>
      <c r="I317" s="84" t="s">
        <v>86</v>
      </c>
      <c r="J317" s="62"/>
      <c r="K317" s="65"/>
      <c r="L317" s="65"/>
    </row>
    <row r="318" spans="1:12" s="60" customFormat="1" ht="15.75" thickBot="1" x14ac:dyDescent="0.25">
      <c r="B318" s="61"/>
      <c r="C318" s="66" t="str">
        <f>UGAROMLITAL1003!$H$3</f>
        <v>##-###</v>
      </c>
      <c r="D318" s="101">
        <f>UGAROMLITAL1003!X24</f>
        <v>0</v>
      </c>
      <c r="E318" s="144">
        <f>UGAROMLITAL1003!Y24</f>
        <v>0</v>
      </c>
      <c r="F318" s="145">
        <f>UGAROMLITAL1003!Z24</f>
        <v>0</v>
      </c>
      <c r="G318" s="101">
        <f>UGAROMLITAL1003!AA24</f>
        <v>0</v>
      </c>
      <c r="H318" s="101">
        <f>UGAROMLITAL1003!AB24</f>
        <v>0</v>
      </c>
      <c r="I318" s="101">
        <f>UGAROMLITAL1003!AC24</f>
        <v>0</v>
      </c>
      <c r="J318" s="62"/>
    </row>
    <row r="319" spans="1:12" s="60" customFormat="1" ht="5.0999999999999996" customHeight="1" thickBot="1" x14ac:dyDescent="0.25">
      <c r="B319" s="61"/>
      <c r="C319" s="66"/>
      <c r="D319" s="65"/>
      <c r="E319" s="49"/>
      <c r="F319" s="65"/>
      <c r="G319" s="65"/>
      <c r="H319" s="85"/>
      <c r="I319" s="86"/>
      <c r="J319" s="62"/>
    </row>
    <row r="320" spans="1:12" s="60" customFormat="1" ht="15.75" thickBot="1" x14ac:dyDescent="0.25">
      <c r="A320" s="62"/>
      <c r="B320" s="65"/>
      <c r="C320" s="64" t="s">
        <v>89</v>
      </c>
      <c r="D320" s="67"/>
      <c r="E320" s="68" t="s">
        <v>90</v>
      </c>
      <c r="F320" s="69"/>
      <c r="G320" s="62"/>
      <c r="H320" s="94" t="s">
        <v>87</v>
      </c>
      <c r="I320" s="61"/>
      <c r="J320" s="62"/>
    </row>
    <row r="321" spans="1:12" s="60" customFormat="1" x14ac:dyDescent="0.2">
      <c r="A321" s="62"/>
      <c r="B321" s="65"/>
      <c r="C321" s="63" t="str">
        <f>UGAROMLITAL1003!$C$3</f>
        <v>Name Name</v>
      </c>
      <c r="D321" s="70" t="s">
        <v>92</v>
      </c>
      <c r="E321" s="71" t="s">
        <v>93</v>
      </c>
      <c r="F321" s="72" t="s">
        <v>94</v>
      </c>
      <c r="G321" s="89" t="s">
        <v>91</v>
      </c>
      <c r="H321" s="95">
        <f>UGAROMLITAL1003!E24</f>
        <v>0</v>
      </c>
      <c r="I321" s="87" t="s">
        <v>95</v>
      </c>
      <c r="J321" s="62"/>
    </row>
    <row r="322" spans="1:12" ht="16.5" thickBot="1" x14ac:dyDescent="0.3">
      <c r="A322" s="100"/>
      <c r="B322" s="104"/>
      <c r="C322" s="62"/>
      <c r="D322" s="73"/>
      <c r="E322" s="73"/>
      <c r="F322" s="52"/>
      <c r="G322" s="90">
        <f ca="1">TODAY()</f>
        <v>41285</v>
      </c>
      <c r="H322" s="96" t="str">
        <f>UGAROMLITAL1003!D24</f>
        <v/>
      </c>
      <c r="I322" s="88" t="str">
        <f>UGAROMLITAL1003!$C$3</f>
        <v>Name Name</v>
      </c>
      <c r="J322" s="100"/>
      <c r="K322" s="1"/>
    </row>
    <row r="323" spans="1:12" ht="5.0999999999999996" customHeight="1" thickBot="1" x14ac:dyDescent="0.3">
      <c r="A323" s="100"/>
      <c r="B323" s="107"/>
      <c r="C323" s="49"/>
      <c r="D323" s="74"/>
      <c r="E323" s="74"/>
      <c r="F323" s="74"/>
      <c r="G323" s="92"/>
      <c r="H323" s="93"/>
      <c r="I323" s="44"/>
      <c r="J323" s="106"/>
      <c r="K323" s="105"/>
    </row>
    <row r="324" spans="1:12" ht="9.9499999999999993" customHeight="1" x14ac:dyDescent="0.25">
      <c r="A324" s="150"/>
      <c r="B324" s="151"/>
      <c r="C324" s="146"/>
      <c r="D324" s="76"/>
      <c r="E324" s="76"/>
      <c r="F324" s="76"/>
      <c r="G324" s="75"/>
      <c r="H324" s="97"/>
      <c r="I324" s="98"/>
      <c r="J324" s="150"/>
      <c r="K324" s="150"/>
    </row>
    <row r="325" spans="1:12" ht="9.9499999999999993" customHeight="1" thickBot="1" x14ac:dyDescent="0.3">
      <c r="A325" s="1"/>
      <c r="B325" s="99"/>
      <c r="C325" s="99"/>
      <c r="D325" s="99"/>
      <c r="E325" s="99"/>
      <c r="F325" s="99"/>
      <c r="G325" s="99"/>
      <c r="H325" s="99"/>
      <c r="I325" s="99"/>
      <c r="J325" s="99"/>
      <c r="K325" s="1"/>
    </row>
    <row r="326" spans="1:12" s="60" customFormat="1" ht="5.0999999999999996" customHeight="1" thickBot="1" x14ac:dyDescent="0.25">
      <c r="A326" s="62"/>
      <c r="B326" s="65"/>
      <c r="C326" s="65"/>
      <c r="D326" s="131"/>
      <c r="E326" s="131"/>
      <c r="F326" s="131"/>
      <c r="G326" s="131"/>
      <c r="H326" s="131"/>
      <c r="I326" s="53"/>
      <c r="J326" s="91"/>
      <c r="K326" s="65"/>
    </row>
    <row r="327" spans="1:12" s="60" customFormat="1" x14ac:dyDescent="0.2">
      <c r="B327" s="61"/>
      <c r="C327" s="132" t="s">
        <v>6</v>
      </c>
      <c r="D327" s="137" t="s">
        <v>96</v>
      </c>
      <c r="E327" s="135" t="s">
        <v>97</v>
      </c>
      <c r="F327" s="135" t="s">
        <v>98</v>
      </c>
      <c r="G327" s="135" t="s">
        <v>99</v>
      </c>
      <c r="H327" s="134" t="s">
        <v>100</v>
      </c>
      <c r="I327" s="124" t="s">
        <v>114</v>
      </c>
      <c r="J327" s="78"/>
      <c r="K327" s="65"/>
    </row>
    <row r="328" spans="1:12" s="60" customFormat="1" ht="13.5" thickBot="1" x14ac:dyDescent="0.25">
      <c r="B328" s="61"/>
      <c r="C328" s="133" t="str">
        <f>UGAROMLITAL1003!$B$25</f>
        <v>Student 19</v>
      </c>
      <c r="D328" s="138">
        <f>UGAROMLITAL1003!F25</f>
        <v>0</v>
      </c>
      <c r="E328" s="136">
        <f>UGAROMLITAL1003!G25</f>
        <v>0</v>
      </c>
      <c r="F328" s="136">
        <f>UGAROMLITAL1003!H25</f>
        <v>0</v>
      </c>
      <c r="G328" s="136">
        <f>UGAROMLITAL1003!I25</f>
        <v>0</v>
      </c>
      <c r="H328" s="128">
        <f>UGAROMLITAL1003!J25</f>
        <v>0</v>
      </c>
      <c r="I328" s="123">
        <f>UGAROMLITAL1003!K25</f>
        <v>0</v>
      </c>
      <c r="J328" s="80"/>
      <c r="K328" s="65"/>
    </row>
    <row r="329" spans="1:12" s="60" customFormat="1" ht="5.0999999999999996" customHeight="1" x14ac:dyDescent="0.2">
      <c r="B329" s="61"/>
      <c r="C329" s="63"/>
      <c r="D329" s="77"/>
      <c r="E329" s="126"/>
      <c r="F329" s="77"/>
      <c r="G329" s="77"/>
      <c r="H329" s="77"/>
      <c r="I329" s="127"/>
      <c r="J329" s="103"/>
      <c r="K329" s="65"/>
    </row>
    <row r="330" spans="1:12" s="60" customFormat="1" ht="12.75" x14ac:dyDescent="0.2">
      <c r="B330" s="61"/>
      <c r="C330" s="63" t="str">
        <f>UGAROMLITAL1003!$C$2</f>
        <v>semeYYY</v>
      </c>
      <c r="D330" s="137" t="s">
        <v>101</v>
      </c>
      <c r="E330" s="137" t="s">
        <v>102</v>
      </c>
      <c r="F330" s="135" t="s">
        <v>103</v>
      </c>
      <c r="G330" s="135" t="s">
        <v>104</v>
      </c>
      <c r="H330" s="135" t="s">
        <v>105</v>
      </c>
      <c r="I330" s="135" t="s">
        <v>106</v>
      </c>
      <c r="J330" s="81"/>
      <c r="K330" s="65"/>
    </row>
    <row r="331" spans="1:12" s="60" customFormat="1" ht="13.5" thickBot="1" x14ac:dyDescent="0.25">
      <c r="B331" s="61"/>
      <c r="C331" s="63"/>
      <c r="D331" s="138">
        <f>UGAROMLITAL1003!L25</f>
        <v>0</v>
      </c>
      <c r="E331" s="138">
        <f>UGAROMLITAL1003!M25</f>
        <v>0</v>
      </c>
      <c r="F331" s="136">
        <f>UGAROMLITAL1003!N25</f>
        <v>0</v>
      </c>
      <c r="G331" s="136">
        <f>UGAROMLITAL1003!O25</f>
        <v>0</v>
      </c>
      <c r="H331" s="136">
        <f>UGAROMLITAL1003!P25</f>
        <v>0</v>
      </c>
      <c r="I331" s="125">
        <f>UGAROMLITAL1003!Q25</f>
        <v>0</v>
      </c>
      <c r="J331" s="81"/>
      <c r="K331" s="65"/>
    </row>
    <row r="332" spans="1:12" s="60" customFormat="1" x14ac:dyDescent="0.2">
      <c r="B332" s="61"/>
      <c r="C332" s="64" t="s">
        <v>84</v>
      </c>
      <c r="D332" s="140" t="s">
        <v>108</v>
      </c>
      <c r="E332" s="140" t="s">
        <v>108</v>
      </c>
      <c r="F332" s="139" t="s">
        <v>109</v>
      </c>
      <c r="G332" s="139" t="s">
        <v>110</v>
      </c>
      <c r="H332" s="141" t="s">
        <v>111</v>
      </c>
      <c r="I332" s="130" t="s">
        <v>115</v>
      </c>
      <c r="J332" s="81"/>
      <c r="K332" s="65"/>
    </row>
    <row r="333" spans="1:12" s="60" customFormat="1" ht="15.75" thickBot="1" x14ac:dyDescent="0.25">
      <c r="B333" s="61"/>
      <c r="C333" s="63" t="str">
        <f>UGAROMLITAL1003!$H$2</f>
        <v>ITAL1003</v>
      </c>
      <c r="D333" s="140">
        <f>UGAROMLITAL1003!R25</f>
        <v>0</v>
      </c>
      <c r="E333" s="140">
        <f>UGAROMLITAL1003!S25</f>
        <v>0</v>
      </c>
      <c r="F333" s="139">
        <f>UGAROMLITAL1003!T25</f>
        <v>0</v>
      </c>
      <c r="G333" s="139">
        <f>UGAROMLITAL1003!U25</f>
        <v>0</v>
      </c>
      <c r="H333" s="141">
        <f>UGAROMLITAL1003!V25</f>
        <v>0</v>
      </c>
      <c r="I333" s="129">
        <f>UGAROMLITAL1003!W25</f>
        <v>0</v>
      </c>
      <c r="J333" s="82"/>
      <c r="K333" s="65"/>
      <c r="L333" s="65"/>
    </row>
    <row r="334" spans="1:12" s="60" customFormat="1" ht="5.0999999999999996" customHeight="1" thickBot="1" x14ac:dyDescent="0.25">
      <c r="B334" s="61"/>
      <c r="C334" s="63"/>
      <c r="D334" s="65"/>
      <c r="E334" s="142"/>
      <c r="F334" s="142"/>
      <c r="G334" s="65"/>
      <c r="H334" s="77"/>
      <c r="I334" s="83"/>
      <c r="J334" s="79"/>
      <c r="K334" s="83"/>
      <c r="L334" s="65"/>
    </row>
    <row r="335" spans="1:12" s="60" customFormat="1" x14ac:dyDescent="0.2">
      <c r="B335" s="61"/>
      <c r="C335" s="64" t="s">
        <v>88</v>
      </c>
      <c r="D335" s="102" t="s">
        <v>85</v>
      </c>
      <c r="E335" s="143" t="s">
        <v>112</v>
      </c>
      <c r="F335" s="134" t="s">
        <v>113</v>
      </c>
      <c r="G335" s="84" t="s">
        <v>117</v>
      </c>
      <c r="H335" s="84" t="s">
        <v>116</v>
      </c>
      <c r="I335" s="84" t="s">
        <v>86</v>
      </c>
      <c r="J335" s="62"/>
      <c r="K335" s="65"/>
      <c r="L335" s="65"/>
    </row>
    <row r="336" spans="1:12" s="60" customFormat="1" ht="15.75" thickBot="1" x14ac:dyDescent="0.25">
      <c r="B336" s="61"/>
      <c r="C336" s="66" t="str">
        <f>UGAROMLITAL1003!$H$3</f>
        <v>##-###</v>
      </c>
      <c r="D336" s="101">
        <f>UGAROMLITAL1003!X25</f>
        <v>0</v>
      </c>
      <c r="E336" s="144">
        <f>UGAROMLITAL1003!Y25</f>
        <v>0</v>
      </c>
      <c r="F336" s="145">
        <f>UGAROMLITAL1003!Z25</f>
        <v>0</v>
      </c>
      <c r="G336" s="101">
        <f>UGAROMLITAL1003!AA25</f>
        <v>0</v>
      </c>
      <c r="H336" s="101">
        <f>UGAROMLITAL1003!AB25</f>
        <v>0</v>
      </c>
      <c r="I336" s="101">
        <f>UGAROMLITAL1003!AC25</f>
        <v>0</v>
      </c>
      <c r="J336" s="62"/>
    </row>
    <row r="337" spans="1:12" s="60" customFormat="1" ht="5.0999999999999996" customHeight="1" thickBot="1" x14ac:dyDescent="0.25">
      <c r="B337" s="61"/>
      <c r="C337" s="66"/>
      <c r="D337" s="65"/>
      <c r="E337" s="49"/>
      <c r="F337" s="65"/>
      <c r="G337" s="65"/>
      <c r="H337" s="85"/>
      <c r="I337" s="86"/>
      <c r="J337" s="62"/>
    </row>
    <row r="338" spans="1:12" s="60" customFormat="1" ht="15.75" thickBot="1" x14ac:dyDescent="0.25">
      <c r="A338" s="62"/>
      <c r="B338" s="65"/>
      <c r="C338" s="64" t="s">
        <v>89</v>
      </c>
      <c r="D338" s="67"/>
      <c r="E338" s="68" t="s">
        <v>90</v>
      </c>
      <c r="F338" s="69"/>
      <c r="G338" s="62"/>
      <c r="H338" s="94" t="s">
        <v>87</v>
      </c>
      <c r="I338" s="61"/>
      <c r="J338" s="62"/>
    </row>
    <row r="339" spans="1:12" s="60" customFormat="1" x14ac:dyDescent="0.2">
      <c r="A339" s="62"/>
      <c r="B339" s="65"/>
      <c r="C339" s="63" t="str">
        <f>UGAROMLITAL1003!$C$3</f>
        <v>Name Name</v>
      </c>
      <c r="D339" s="70" t="s">
        <v>92</v>
      </c>
      <c r="E339" s="71" t="s">
        <v>93</v>
      </c>
      <c r="F339" s="72" t="s">
        <v>94</v>
      </c>
      <c r="G339" s="89" t="s">
        <v>91</v>
      </c>
      <c r="H339" s="95">
        <f>UGAROMLITAL1003!E25</f>
        <v>0</v>
      </c>
      <c r="I339" s="87" t="s">
        <v>95</v>
      </c>
      <c r="J339" s="62"/>
    </row>
    <row r="340" spans="1:12" ht="16.5" thickBot="1" x14ac:dyDescent="0.3">
      <c r="A340" s="100"/>
      <c r="B340" s="104"/>
      <c r="C340" s="62"/>
      <c r="D340" s="73"/>
      <c r="E340" s="73"/>
      <c r="F340" s="52"/>
      <c r="G340" s="90">
        <f ca="1">TODAY()</f>
        <v>41285</v>
      </c>
      <c r="H340" s="96" t="str">
        <f>UGAROMLITAL1003!D25</f>
        <v/>
      </c>
      <c r="I340" s="88" t="str">
        <f>UGAROMLITAL1003!$C$3</f>
        <v>Name Name</v>
      </c>
      <c r="J340" s="100"/>
      <c r="K340" s="1"/>
    </row>
    <row r="341" spans="1:12" ht="5.0999999999999996" customHeight="1" thickBot="1" x14ac:dyDescent="0.3">
      <c r="A341" s="100"/>
      <c r="B341" s="107"/>
      <c r="C341" s="49"/>
      <c r="D341" s="74"/>
      <c r="E341" s="74"/>
      <c r="F341" s="74"/>
      <c r="G341" s="92"/>
      <c r="H341" s="93"/>
      <c r="I341" s="44"/>
      <c r="J341" s="106"/>
      <c r="K341" s="105"/>
    </row>
    <row r="342" spans="1:12" ht="9.9499999999999993" customHeight="1" x14ac:dyDescent="0.25">
      <c r="A342" s="150"/>
      <c r="B342" s="151"/>
      <c r="C342" s="146"/>
      <c r="D342" s="76"/>
      <c r="E342" s="76"/>
      <c r="F342" s="76"/>
      <c r="G342" s="75"/>
      <c r="H342" s="97"/>
      <c r="I342" s="98"/>
      <c r="J342" s="150"/>
      <c r="K342" s="150"/>
    </row>
    <row r="343" spans="1:12" ht="9.9499999999999993" customHeight="1" thickBot="1" x14ac:dyDescent="0.3">
      <c r="A343" s="1"/>
      <c r="B343" s="99"/>
      <c r="C343" s="99"/>
      <c r="D343" s="99"/>
      <c r="E343" s="99"/>
      <c r="F343" s="99"/>
      <c r="G343" s="99"/>
      <c r="H343" s="99"/>
      <c r="I343" s="99"/>
      <c r="J343" s="99"/>
      <c r="K343" s="1"/>
    </row>
    <row r="344" spans="1:12" s="60" customFormat="1" ht="5.0999999999999996" customHeight="1" thickBot="1" x14ac:dyDescent="0.25">
      <c r="A344" s="62"/>
      <c r="B344" s="65"/>
      <c r="C344" s="65"/>
      <c r="D344" s="131"/>
      <c r="E344" s="131"/>
      <c r="F344" s="131"/>
      <c r="G344" s="131"/>
      <c r="H344" s="131"/>
      <c r="I344" s="53"/>
      <c r="J344" s="91"/>
      <c r="K344" s="65"/>
    </row>
    <row r="345" spans="1:12" s="60" customFormat="1" x14ac:dyDescent="0.2">
      <c r="B345" s="61"/>
      <c r="C345" s="132" t="s">
        <v>6</v>
      </c>
      <c r="D345" s="137" t="s">
        <v>96</v>
      </c>
      <c r="E345" s="135" t="s">
        <v>97</v>
      </c>
      <c r="F345" s="135" t="s">
        <v>98</v>
      </c>
      <c r="G345" s="135" t="s">
        <v>99</v>
      </c>
      <c r="H345" s="134" t="s">
        <v>100</v>
      </c>
      <c r="I345" s="124" t="s">
        <v>114</v>
      </c>
      <c r="J345" s="78"/>
      <c r="K345" s="65"/>
    </row>
    <row r="346" spans="1:12" s="60" customFormat="1" ht="13.5" thickBot="1" x14ac:dyDescent="0.25">
      <c r="B346" s="61"/>
      <c r="C346" s="133" t="str">
        <f>UGAROMLITAL1003!$B$26</f>
        <v>Student 20</v>
      </c>
      <c r="D346" s="138">
        <f>UGAROMLITAL1003!F26</f>
        <v>0</v>
      </c>
      <c r="E346" s="136">
        <f>UGAROMLITAL1003!G26</f>
        <v>0</v>
      </c>
      <c r="F346" s="136">
        <f>UGAROMLITAL1003!H26</f>
        <v>0</v>
      </c>
      <c r="G346" s="136">
        <f>UGAROMLITAL1003!I26</f>
        <v>0</v>
      </c>
      <c r="H346" s="128">
        <f>UGAROMLITAL1003!J26</f>
        <v>0</v>
      </c>
      <c r="I346" s="123">
        <f>UGAROMLITAL1003!K26</f>
        <v>0</v>
      </c>
      <c r="J346" s="80"/>
      <c r="K346" s="65"/>
    </row>
    <row r="347" spans="1:12" s="60" customFormat="1" ht="5.0999999999999996" customHeight="1" x14ac:dyDescent="0.2">
      <c r="B347" s="61"/>
      <c r="C347" s="63"/>
      <c r="D347" s="77"/>
      <c r="E347" s="126"/>
      <c r="F347" s="77"/>
      <c r="G347" s="77"/>
      <c r="H347" s="77"/>
      <c r="I347" s="127"/>
      <c r="J347" s="103"/>
      <c r="K347" s="65"/>
    </row>
    <row r="348" spans="1:12" s="60" customFormat="1" ht="12.75" x14ac:dyDescent="0.2">
      <c r="B348" s="61"/>
      <c r="C348" s="63" t="str">
        <f>UGAROMLITAL1003!$C$2</f>
        <v>semeYYY</v>
      </c>
      <c r="D348" s="137" t="s">
        <v>101</v>
      </c>
      <c r="E348" s="137" t="s">
        <v>102</v>
      </c>
      <c r="F348" s="135" t="s">
        <v>103</v>
      </c>
      <c r="G348" s="135" t="s">
        <v>104</v>
      </c>
      <c r="H348" s="135" t="s">
        <v>105</v>
      </c>
      <c r="I348" s="135" t="s">
        <v>106</v>
      </c>
      <c r="J348" s="81"/>
      <c r="K348" s="65"/>
    </row>
    <row r="349" spans="1:12" s="60" customFormat="1" ht="13.5" thickBot="1" x14ac:dyDescent="0.25">
      <c r="B349" s="61"/>
      <c r="C349" s="63"/>
      <c r="D349" s="138">
        <f>UGAROMLITAL1003!L26</f>
        <v>0</v>
      </c>
      <c r="E349" s="138">
        <f>UGAROMLITAL1003!M26</f>
        <v>0</v>
      </c>
      <c r="F349" s="136">
        <f>UGAROMLITAL1003!N26</f>
        <v>0</v>
      </c>
      <c r="G349" s="136">
        <f>UGAROMLITAL1003!O26</f>
        <v>0</v>
      </c>
      <c r="H349" s="136">
        <f>UGAROMLITAL1003!P26</f>
        <v>0</v>
      </c>
      <c r="I349" s="125">
        <f>UGAROMLITAL1003!Q26</f>
        <v>0</v>
      </c>
      <c r="J349" s="81"/>
      <c r="K349" s="65"/>
    </row>
    <row r="350" spans="1:12" s="60" customFormat="1" x14ac:dyDescent="0.2">
      <c r="B350" s="61"/>
      <c r="C350" s="64" t="s">
        <v>84</v>
      </c>
      <c r="D350" s="140" t="s">
        <v>108</v>
      </c>
      <c r="E350" s="140" t="s">
        <v>108</v>
      </c>
      <c r="F350" s="139" t="s">
        <v>109</v>
      </c>
      <c r="G350" s="139" t="s">
        <v>110</v>
      </c>
      <c r="H350" s="141" t="s">
        <v>111</v>
      </c>
      <c r="I350" s="130" t="s">
        <v>115</v>
      </c>
      <c r="J350" s="81"/>
      <c r="K350" s="65"/>
    </row>
    <row r="351" spans="1:12" s="60" customFormat="1" ht="15.75" thickBot="1" x14ac:dyDescent="0.25">
      <c r="B351" s="61"/>
      <c r="C351" s="63" t="str">
        <f>UGAROMLITAL1003!$H$2</f>
        <v>ITAL1003</v>
      </c>
      <c r="D351" s="140">
        <f>UGAROMLITAL1003!R26</f>
        <v>0</v>
      </c>
      <c r="E351" s="140">
        <f>UGAROMLITAL1003!S26</f>
        <v>0</v>
      </c>
      <c r="F351" s="139">
        <f>UGAROMLITAL1003!T26</f>
        <v>0</v>
      </c>
      <c r="G351" s="139">
        <f>UGAROMLITAL1003!U26</f>
        <v>0</v>
      </c>
      <c r="H351" s="141">
        <f>UGAROMLITAL1003!V26</f>
        <v>0</v>
      </c>
      <c r="I351" s="129">
        <f>UGAROMLITAL1003!W26</f>
        <v>0</v>
      </c>
      <c r="J351" s="82"/>
      <c r="K351" s="65"/>
      <c r="L351" s="65"/>
    </row>
    <row r="352" spans="1:12" s="60" customFormat="1" ht="5.0999999999999996" customHeight="1" thickBot="1" x14ac:dyDescent="0.25">
      <c r="B352" s="61"/>
      <c r="C352" s="63"/>
      <c r="D352" s="65"/>
      <c r="E352" s="142"/>
      <c r="F352" s="142"/>
      <c r="G352" s="65"/>
      <c r="H352" s="77"/>
      <c r="I352" s="83"/>
      <c r="J352" s="79"/>
      <c r="K352" s="83"/>
      <c r="L352" s="65"/>
    </row>
    <row r="353" spans="1:12" s="60" customFormat="1" x14ac:dyDescent="0.2">
      <c r="B353" s="61"/>
      <c r="C353" s="64" t="s">
        <v>88</v>
      </c>
      <c r="D353" s="102" t="s">
        <v>85</v>
      </c>
      <c r="E353" s="143" t="s">
        <v>112</v>
      </c>
      <c r="F353" s="134" t="s">
        <v>113</v>
      </c>
      <c r="G353" s="84" t="s">
        <v>117</v>
      </c>
      <c r="H353" s="84" t="s">
        <v>116</v>
      </c>
      <c r="I353" s="84" t="s">
        <v>86</v>
      </c>
      <c r="J353" s="62"/>
      <c r="K353" s="65"/>
      <c r="L353" s="65"/>
    </row>
    <row r="354" spans="1:12" s="60" customFormat="1" ht="15.75" thickBot="1" x14ac:dyDescent="0.25">
      <c r="B354" s="61"/>
      <c r="C354" s="66" t="str">
        <f>UGAROMLITAL1003!$H$3</f>
        <v>##-###</v>
      </c>
      <c r="D354" s="101">
        <f>UGAROMLITAL1003!X26</f>
        <v>0</v>
      </c>
      <c r="E354" s="144">
        <f>UGAROMLITAL1003!Y26</f>
        <v>0</v>
      </c>
      <c r="F354" s="145">
        <f>UGAROMLITAL1003!Z26</f>
        <v>0</v>
      </c>
      <c r="G354" s="101">
        <f>UGAROMLITAL1003!AA26</f>
        <v>0</v>
      </c>
      <c r="H354" s="101">
        <f>UGAROMLITAL1003!AB26</f>
        <v>0</v>
      </c>
      <c r="I354" s="101">
        <f>UGAROMLITAL1003!AC26</f>
        <v>0</v>
      </c>
      <c r="J354" s="62"/>
    </row>
    <row r="355" spans="1:12" s="60" customFormat="1" ht="5.0999999999999996" customHeight="1" thickBot="1" x14ac:dyDescent="0.25">
      <c r="B355" s="61"/>
      <c r="C355" s="66"/>
      <c r="D355" s="65"/>
      <c r="E355" s="49"/>
      <c r="F355" s="65"/>
      <c r="G355" s="65"/>
      <c r="H355" s="85"/>
      <c r="I355" s="86"/>
      <c r="J355" s="62"/>
    </row>
    <row r="356" spans="1:12" s="60" customFormat="1" ht="15.75" thickBot="1" x14ac:dyDescent="0.25">
      <c r="A356" s="62"/>
      <c r="B356" s="65"/>
      <c r="C356" s="64" t="s">
        <v>89</v>
      </c>
      <c r="D356" s="67"/>
      <c r="E356" s="68" t="s">
        <v>90</v>
      </c>
      <c r="F356" s="69"/>
      <c r="G356" s="62"/>
      <c r="H356" s="94" t="s">
        <v>87</v>
      </c>
      <c r="I356" s="61"/>
      <c r="J356" s="62"/>
    </row>
    <row r="357" spans="1:12" s="60" customFormat="1" x14ac:dyDescent="0.2">
      <c r="A357" s="62"/>
      <c r="B357" s="65"/>
      <c r="C357" s="63" t="str">
        <f>UGAROMLITAL1003!$C$3</f>
        <v>Name Name</v>
      </c>
      <c r="D357" s="70" t="s">
        <v>92</v>
      </c>
      <c r="E357" s="71" t="s">
        <v>93</v>
      </c>
      <c r="F357" s="72" t="s">
        <v>94</v>
      </c>
      <c r="G357" s="89" t="s">
        <v>91</v>
      </c>
      <c r="H357" s="95">
        <f>UGAROMLITAL1003!E26</f>
        <v>0</v>
      </c>
      <c r="I357" s="87" t="s">
        <v>95</v>
      </c>
      <c r="J357" s="62"/>
    </row>
    <row r="358" spans="1:12" ht="16.5" thickBot="1" x14ac:dyDescent="0.3">
      <c r="A358" s="100"/>
      <c r="B358" s="104"/>
      <c r="C358" s="62"/>
      <c r="D358" s="73"/>
      <c r="E358" s="73"/>
      <c r="F358" s="52"/>
      <c r="G358" s="90">
        <f ca="1">TODAY()</f>
        <v>41285</v>
      </c>
      <c r="H358" s="96" t="str">
        <f>UGAROMLITAL1003!D26</f>
        <v/>
      </c>
      <c r="I358" s="88" t="str">
        <f>UGAROMLITAL1003!$C$3</f>
        <v>Name Name</v>
      </c>
      <c r="J358" s="100"/>
      <c r="K358" s="1"/>
    </row>
    <row r="359" spans="1:12" ht="5.0999999999999996" customHeight="1" thickBot="1" x14ac:dyDescent="0.3">
      <c r="A359" s="100"/>
      <c r="B359" s="107"/>
      <c r="C359" s="49"/>
      <c r="D359" s="74"/>
      <c r="E359" s="74"/>
      <c r="F359" s="74"/>
      <c r="G359" s="92"/>
      <c r="H359" s="93"/>
      <c r="I359" s="44"/>
      <c r="J359" s="106"/>
      <c r="K359" s="105"/>
    </row>
    <row r="360" spans="1:12" ht="9.9499999999999993" customHeight="1" x14ac:dyDescent="0.25">
      <c r="A360" s="150"/>
      <c r="B360" s="151"/>
      <c r="C360" s="146"/>
      <c r="D360" s="76"/>
      <c r="E360" s="76"/>
      <c r="F360" s="76"/>
      <c r="G360" s="75"/>
      <c r="H360" s="97"/>
      <c r="I360" s="98"/>
      <c r="J360" s="150"/>
      <c r="K360" s="150"/>
    </row>
    <row r="361" spans="1:12" ht="9.9499999999999993" customHeight="1" thickBot="1" x14ac:dyDescent="0.3">
      <c r="A361" s="1"/>
      <c r="B361" s="99"/>
      <c r="C361" s="99"/>
      <c r="D361" s="99"/>
      <c r="E361" s="99"/>
      <c r="F361" s="99"/>
      <c r="G361" s="99"/>
      <c r="H361" s="99"/>
      <c r="I361" s="99"/>
      <c r="J361" s="99"/>
      <c r="K361" s="1"/>
    </row>
    <row r="362" spans="1:12" s="60" customFormat="1" ht="5.0999999999999996" customHeight="1" thickBot="1" x14ac:dyDescent="0.25">
      <c r="A362" s="62"/>
      <c r="B362" s="65"/>
      <c r="C362" s="65"/>
      <c r="D362" s="131"/>
      <c r="E362" s="131"/>
      <c r="F362" s="131"/>
      <c r="G362" s="131"/>
      <c r="H362" s="131"/>
      <c r="I362" s="53"/>
      <c r="J362" s="91"/>
      <c r="K362" s="65"/>
    </row>
    <row r="363" spans="1:12" s="60" customFormat="1" x14ac:dyDescent="0.2">
      <c r="B363" s="61"/>
      <c r="C363" s="132" t="s">
        <v>6</v>
      </c>
      <c r="D363" s="137" t="s">
        <v>96</v>
      </c>
      <c r="E363" s="135" t="s">
        <v>97</v>
      </c>
      <c r="F363" s="135" t="s">
        <v>98</v>
      </c>
      <c r="G363" s="135" t="s">
        <v>99</v>
      </c>
      <c r="H363" s="134" t="s">
        <v>100</v>
      </c>
      <c r="I363" s="124" t="s">
        <v>114</v>
      </c>
      <c r="J363" s="78"/>
      <c r="K363" s="65"/>
    </row>
    <row r="364" spans="1:12" s="60" customFormat="1" ht="13.5" thickBot="1" x14ac:dyDescent="0.25">
      <c r="B364" s="61"/>
      <c r="C364" s="133" t="str">
        <f>UGAROMLITAL1003!$B$27</f>
        <v>Student 21</v>
      </c>
      <c r="D364" s="138">
        <f>UGAROMLITAL1003!F27</f>
        <v>0</v>
      </c>
      <c r="E364" s="136">
        <f>UGAROMLITAL1003!G27</f>
        <v>0</v>
      </c>
      <c r="F364" s="136">
        <f>UGAROMLITAL1003!H27</f>
        <v>0</v>
      </c>
      <c r="G364" s="136">
        <f>UGAROMLITAL1003!I27</f>
        <v>0</v>
      </c>
      <c r="H364" s="128">
        <f>UGAROMLITAL1003!J27</f>
        <v>0</v>
      </c>
      <c r="I364" s="123">
        <f>UGAROMLITAL1003!K27</f>
        <v>0</v>
      </c>
      <c r="J364" s="80"/>
      <c r="K364" s="65"/>
    </row>
    <row r="365" spans="1:12" s="60" customFormat="1" ht="5.0999999999999996" customHeight="1" x14ac:dyDescent="0.2">
      <c r="B365" s="61"/>
      <c r="C365" s="63"/>
      <c r="D365" s="77"/>
      <c r="E365" s="126"/>
      <c r="F365" s="77"/>
      <c r="G365" s="77"/>
      <c r="H365" s="77"/>
      <c r="I365" s="127"/>
      <c r="J365" s="103"/>
      <c r="K365" s="65"/>
    </row>
    <row r="366" spans="1:12" s="60" customFormat="1" ht="12.75" x14ac:dyDescent="0.2">
      <c r="B366" s="61"/>
      <c r="C366" s="63" t="str">
        <f>UGAROMLITAL1003!$C$2</f>
        <v>semeYYY</v>
      </c>
      <c r="D366" s="137" t="s">
        <v>101</v>
      </c>
      <c r="E366" s="137" t="s">
        <v>102</v>
      </c>
      <c r="F366" s="135" t="s">
        <v>103</v>
      </c>
      <c r="G366" s="135" t="s">
        <v>104</v>
      </c>
      <c r="H366" s="135" t="s">
        <v>105</v>
      </c>
      <c r="I366" s="135" t="s">
        <v>106</v>
      </c>
      <c r="J366" s="81"/>
      <c r="K366" s="65"/>
    </row>
    <row r="367" spans="1:12" s="60" customFormat="1" ht="13.5" thickBot="1" x14ac:dyDescent="0.25">
      <c r="B367" s="61"/>
      <c r="C367" s="63"/>
      <c r="D367" s="138">
        <f>UGAROMLITAL1003!L27</f>
        <v>0</v>
      </c>
      <c r="E367" s="138">
        <f>UGAROMLITAL1003!M27</f>
        <v>0</v>
      </c>
      <c r="F367" s="136">
        <f>UGAROMLITAL1003!N27</f>
        <v>0</v>
      </c>
      <c r="G367" s="136">
        <f>UGAROMLITAL1003!O27</f>
        <v>0</v>
      </c>
      <c r="H367" s="136">
        <f>UGAROMLITAL1003!P27</f>
        <v>0</v>
      </c>
      <c r="I367" s="125">
        <f>UGAROMLITAL1003!Q27</f>
        <v>0</v>
      </c>
      <c r="J367" s="81"/>
      <c r="K367" s="65"/>
    </row>
    <row r="368" spans="1:12" s="60" customFormat="1" x14ac:dyDescent="0.2">
      <c r="B368" s="61"/>
      <c r="C368" s="64" t="s">
        <v>84</v>
      </c>
      <c r="D368" s="140" t="s">
        <v>108</v>
      </c>
      <c r="E368" s="140" t="s">
        <v>108</v>
      </c>
      <c r="F368" s="139" t="s">
        <v>109</v>
      </c>
      <c r="G368" s="139" t="s">
        <v>110</v>
      </c>
      <c r="H368" s="141" t="s">
        <v>111</v>
      </c>
      <c r="I368" s="130" t="s">
        <v>115</v>
      </c>
      <c r="J368" s="81"/>
      <c r="K368" s="65"/>
    </row>
    <row r="369" spans="1:12" s="60" customFormat="1" ht="15.75" thickBot="1" x14ac:dyDescent="0.25">
      <c r="B369" s="61"/>
      <c r="C369" s="63" t="str">
        <f>UGAROMLITAL1003!$H$2</f>
        <v>ITAL1003</v>
      </c>
      <c r="D369" s="140">
        <f>UGAROMLITAL1003!R27</f>
        <v>0</v>
      </c>
      <c r="E369" s="140">
        <f>UGAROMLITAL1003!S27</f>
        <v>0</v>
      </c>
      <c r="F369" s="139">
        <f>UGAROMLITAL1003!T27</f>
        <v>0</v>
      </c>
      <c r="G369" s="139">
        <f>UGAROMLITAL1003!U27</f>
        <v>0</v>
      </c>
      <c r="H369" s="141">
        <f>UGAROMLITAL1003!V27</f>
        <v>0</v>
      </c>
      <c r="I369" s="129">
        <f>UGAROMLITAL1003!W27</f>
        <v>0</v>
      </c>
      <c r="J369" s="82"/>
      <c r="K369" s="65"/>
      <c r="L369" s="65"/>
    </row>
    <row r="370" spans="1:12" s="60" customFormat="1" ht="5.0999999999999996" customHeight="1" thickBot="1" x14ac:dyDescent="0.25">
      <c r="B370" s="61"/>
      <c r="C370" s="63"/>
      <c r="D370" s="65"/>
      <c r="E370" s="142"/>
      <c r="F370" s="142"/>
      <c r="G370" s="65"/>
      <c r="H370" s="77"/>
      <c r="I370" s="83"/>
      <c r="J370" s="79"/>
      <c r="K370" s="83"/>
      <c r="L370" s="65"/>
    </row>
    <row r="371" spans="1:12" s="60" customFormat="1" x14ac:dyDescent="0.2">
      <c r="B371" s="61"/>
      <c r="C371" s="64" t="s">
        <v>88</v>
      </c>
      <c r="D371" s="102" t="s">
        <v>85</v>
      </c>
      <c r="E371" s="143" t="s">
        <v>112</v>
      </c>
      <c r="F371" s="134" t="s">
        <v>113</v>
      </c>
      <c r="G371" s="84" t="s">
        <v>117</v>
      </c>
      <c r="H371" s="84" t="s">
        <v>116</v>
      </c>
      <c r="I371" s="84" t="s">
        <v>86</v>
      </c>
      <c r="J371" s="62"/>
      <c r="K371" s="65"/>
      <c r="L371" s="65"/>
    </row>
    <row r="372" spans="1:12" s="60" customFormat="1" ht="15.75" thickBot="1" x14ac:dyDescent="0.25">
      <c r="B372" s="61"/>
      <c r="C372" s="66" t="str">
        <f>UGAROMLITAL1003!$H$3</f>
        <v>##-###</v>
      </c>
      <c r="D372" s="101">
        <f>UGAROMLITAL1003!X27</f>
        <v>0</v>
      </c>
      <c r="E372" s="144">
        <f>UGAROMLITAL1003!Y27</f>
        <v>0</v>
      </c>
      <c r="F372" s="145">
        <f>UGAROMLITAL1003!Z27</f>
        <v>0</v>
      </c>
      <c r="G372" s="101">
        <f>UGAROMLITAL1003!AA27</f>
        <v>0</v>
      </c>
      <c r="H372" s="101">
        <f>UGAROMLITAL1003!AB27</f>
        <v>0</v>
      </c>
      <c r="I372" s="101">
        <f>UGAROMLITAL1003!AC27</f>
        <v>0</v>
      </c>
      <c r="J372" s="62"/>
    </row>
    <row r="373" spans="1:12" s="60" customFormat="1" ht="5.0999999999999996" customHeight="1" thickBot="1" x14ac:dyDescent="0.25">
      <c r="B373" s="61"/>
      <c r="C373" s="66"/>
      <c r="D373" s="65"/>
      <c r="E373" s="49"/>
      <c r="F373" s="65"/>
      <c r="G373" s="65"/>
      <c r="H373" s="85"/>
      <c r="I373" s="86"/>
      <c r="J373" s="62"/>
    </row>
    <row r="374" spans="1:12" s="60" customFormat="1" ht="15.75" thickBot="1" x14ac:dyDescent="0.25">
      <c r="A374" s="62"/>
      <c r="B374" s="65"/>
      <c r="C374" s="64" t="s">
        <v>89</v>
      </c>
      <c r="D374" s="67"/>
      <c r="E374" s="68" t="s">
        <v>90</v>
      </c>
      <c r="F374" s="69"/>
      <c r="G374" s="62"/>
      <c r="H374" s="94" t="s">
        <v>87</v>
      </c>
      <c r="I374" s="61"/>
      <c r="J374" s="62"/>
    </row>
    <row r="375" spans="1:12" s="60" customFormat="1" x14ac:dyDescent="0.2">
      <c r="A375" s="62"/>
      <c r="B375" s="65"/>
      <c r="C375" s="63" t="str">
        <f>UGAROMLITAL1003!$C$3</f>
        <v>Name Name</v>
      </c>
      <c r="D375" s="70" t="s">
        <v>92</v>
      </c>
      <c r="E375" s="71" t="s">
        <v>93</v>
      </c>
      <c r="F375" s="72" t="s">
        <v>94</v>
      </c>
      <c r="G375" s="89" t="s">
        <v>91</v>
      </c>
      <c r="H375" s="95">
        <f>UGAROMLITAL1003!E27</f>
        <v>0</v>
      </c>
      <c r="I375" s="87" t="s">
        <v>95</v>
      </c>
      <c r="J375" s="62"/>
    </row>
    <row r="376" spans="1:12" ht="16.5" thickBot="1" x14ac:dyDescent="0.3">
      <c r="A376" s="100"/>
      <c r="B376" s="104"/>
      <c r="C376" s="62"/>
      <c r="D376" s="73"/>
      <c r="E376" s="73"/>
      <c r="F376" s="52"/>
      <c r="G376" s="90">
        <f ca="1">TODAY()</f>
        <v>41285</v>
      </c>
      <c r="H376" s="96" t="str">
        <f>UGAROMLITAL1003!D27</f>
        <v/>
      </c>
      <c r="I376" s="88" t="str">
        <f>UGAROMLITAL1003!$C$3</f>
        <v>Name Name</v>
      </c>
      <c r="J376" s="100"/>
      <c r="K376" s="1"/>
    </row>
    <row r="377" spans="1:12" ht="5.0999999999999996" customHeight="1" thickBot="1" x14ac:dyDescent="0.3">
      <c r="A377" s="100"/>
      <c r="B377" s="107"/>
      <c r="C377" s="49"/>
      <c r="D377" s="74"/>
      <c r="E377" s="74"/>
      <c r="F377" s="74"/>
      <c r="G377" s="92"/>
      <c r="H377" s="93"/>
      <c r="I377" s="44"/>
      <c r="J377" s="106"/>
      <c r="K377" s="105"/>
    </row>
    <row r="378" spans="1:12" ht="9.9499999999999993" customHeight="1" x14ac:dyDescent="0.25">
      <c r="A378" s="150"/>
      <c r="B378" s="151"/>
      <c r="C378" s="146"/>
      <c r="D378" s="76"/>
      <c r="E378" s="76"/>
      <c r="F378" s="76"/>
      <c r="G378" s="75"/>
      <c r="H378" s="97"/>
      <c r="I378" s="98"/>
      <c r="J378" s="150"/>
      <c r="K378" s="150"/>
    </row>
    <row r="379" spans="1:12" ht="9.9499999999999993" customHeight="1" thickBot="1" x14ac:dyDescent="0.3">
      <c r="A379" s="1"/>
      <c r="B379" s="99"/>
      <c r="C379" s="99"/>
      <c r="D379" s="99"/>
      <c r="E379" s="99"/>
      <c r="F379" s="99"/>
      <c r="G379" s="99"/>
      <c r="H379" s="99"/>
      <c r="I379" s="99"/>
      <c r="J379" s="99"/>
      <c r="K379" s="1"/>
    </row>
    <row r="380" spans="1:12" s="60" customFormat="1" ht="5.0999999999999996" customHeight="1" thickBot="1" x14ac:dyDescent="0.25">
      <c r="A380" s="62"/>
      <c r="B380" s="65"/>
      <c r="C380" s="65"/>
      <c r="D380" s="131"/>
      <c r="E380" s="131"/>
      <c r="F380" s="131"/>
      <c r="G380" s="131"/>
      <c r="H380" s="131"/>
      <c r="I380" s="53"/>
      <c r="J380" s="91"/>
      <c r="K380" s="65"/>
    </row>
    <row r="381" spans="1:12" s="60" customFormat="1" x14ac:dyDescent="0.2">
      <c r="B381" s="61"/>
      <c r="C381" s="132" t="s">
        <v>6</v>
      </c>
      <c r="D381" s="137" t="s">
        <v>96</v>
      </c>
      <c r="E381" s="135" t="s">
        <v>97</v>
      </c>
      <c r="F381" s="135" t="s">
        <v>98</v>
      </c>
      <c r="G381" s="135" t="s">
        <v>99</v>
      </c>
      <c r="H381" s="134" t="s">
        <v>100</v>
      </c>
      <c r="I381" s="124" t="s">
        <v>114</v>
      </c>
      <c r="J381" s="78"/>
      <c r="K381" s="65"/>
    </row>
    <row r="382" spans="1:12" s="60" customFormat="1" ht="13.5" thickBot="1" x14ac:dyDescent="0.25">
      <c r="B382" s="61"/>
      <c r="C382" s="133" t="str">
        <f>UGAROMLITAL1003!$B$28</f>
        <v>Student 22</v>
      </c>
      <c r="D382" s="138">
        <f>UGAROMLITAL1003!F28</f>
        <v>0</v>
      </c>
      <c r="E382" s="136">
        <f>UGAROMLITAL1003!G28</f>
        <v>0</v>
      </c>
      <c r="F382" s="136">
        <f>UGAROMLITAL1003!H28</f>
        <v>0</v>
      </c>
      <c r="G382" s="136">
        <f>UGAROMLITAL1003!I28</f>
        <v>0</v>
      </c>
      <c r="H382" s="128">
        <f>UGAROMLITAL1003!J28</f>
        <v>0</v>
      </c>
      <c r="I382" s="123">
        <f>UGAROMLITAL1003!K28</f>
        <v>0</v>
      </c>
      <c r="J382" s="80"/>
      <c r="K382" s="65"/>
    </row>
    <row r="383" spans="1:12" s="60" customFormat="1" ht="5.0999999999999996" customHeight="1" x14ac:dyDescent="0.2">
      <c r="B383" s="61"/>
      <c r="C383" s="63"/>
      <c r="D383" s="77"/>
      <c r="E383" s="126"/>
      <c r="F383" s="77"/>
      <c r="G383" s="77"/>
      <c r="H383" s="77"/>
      <c r="I383" s="127"/>
      <c r="J383" s="103"/>
      <c r="K383" s="65"/>
    </row>
    <row r="384" spans="1:12" s="60" customFormat="1" ht="12.75" x14ac:dyDescent="0.2">
      <c r="B384" s="61"/>
      <c r="C384" s="63" t="str">
        <f>UGAROMLITAL1003!$C$2</f>
        <v>semeYYY</v>
      </c>
      <c r="D384" s="137" t="s">
        <v>101</v>
      </c>
      <c r="E384" s="137" t="s">
        <v>102</v>
      </c>
      <c r="F384" s="135" t="s">
        <v>103</v>
      </c>
      <c r="G384" s="135" t="s">
        <v>104</v>
      </c>
      <c r="H384" s="135" t="s">
        <v>105</v>
      </c>
      <c r="I384" s="135" t="s">
        <v>106</v>
      </c>
      <c r="J384" s="81"/>
      <c r="K384" s="65"/>
    </row>
    <row r="385" spans="1:12" s="60" customFormat="1" ht="13.5" thickBot="1" x14ac:dyDescent="0.25">
      <c r="B385" s="61"/>
      <c r="C385" s="63"/>
      <c r="D385" s="138">
        <f>UGAROMLITAL1003!L28</f>
        <v>0</v>
      </c>
      <c r="E385" s="138">
        <f>UGAROMLITAL1003!M28</f>
        <v>0</v>
      </c>
      <c r="F385" s="136">
        <f>UGAROMLITAL1003!N28</f>
        <v>0</v>
      </c>
      <c r="G385" s="136">
        <f>UGAROMLITAL1003!O28</f>
        <v>0</v>
      </c>
      <c r="H385" s="136">
        <f>UGAROMLITAL1003!P28</f>
        <v>0</v>
      </c>
      <c r="I385" s="125">
        <f>UGAROMLITAL1003!Q28</f>
        <v>0</v>
      </c>
      <c r="J385" s="81"/>
      <c r="K385" s="65"/>
    </row>
    <row r="386" spans="1:12" s="60" customFormat="1" x14ac:dyDescent="0.2">
      <c r="B386" s="61"/>
      <c r="C386" s="64" t="s">
        <v>84</v>
      </c>
      <c r="D386" s="140" t="s">
        <v>108</v>
      </c>
      <c r="E386" s="140" t="s">
        <v>108</v>
      </c>
      <c r="F386" s="139" t="s">
        <v>109</v>
      </c>
      <c r="G386" s="139" t="s">
        <v>110</v>
      </c>
      <c r="H386" s="141" t="s">
        <v>111</v>
      </c>
      <c r="I386" s="130" t="s">
        <v>115</v>
      </c>
      <c r="J386" s="81"/>
      <c r="K386" s="65"/>
    </row>
    <row r="387" spans="1:12" s="60" customFormat="1" ht="15.75" thickBot="1" x14ac:dyDescent="0.25">
      <c r="B387" s="61"/>
      <c r="C387" s="63" t="str">
        <f>UGAROMLITAL1003!$H$2</f>
        <v>ITAL1003</v>
      </c>
      <c r="D387" s="140">
        <f>UGAROMLITAL1003!R28</f>
        <v>0</v>
      </c>
      <c r="E387" s="140">
        <f>UGAROMLITAL1003!S28</f>
        <v>0</v>
      </c>
      <c r="F387" s="139">
        <f>UGAROMLITAL1003!T28</f>
        <v>0</v>
      </c>
      <c r="G387" s="139">
        <f>UGAROMLITAL1003!U28</f>
        <v>0</v>
      </c>
      <c r="H387" s="141">
        <f>UGAROMLITAL1003!V28</f>
        <v>0</v>
      </c>
      <c r="I387" s="129">
        <f>UGAROMLITAL1003!W28</f>
        <v>0</v>
      </c>
      <c r="J387" s="82"/>
      <c r="K387" s="65"/>
      <c r="L387" s="65"/>
    </row>
    <row r="388" spans="1:12" s="60" customFormat="1" ht="5.0999999999999996" customHeight="1" thickBot="1" x14ac:dyDescent="0.25">
      <c r="B388" s="61"/>
      <c r="C388" s="63"/>
      <c r="D388" s="65"/>
      <c r="E388" s="142"/>
      <c r="F388" s="142"/>
      <c r="G388" s="65"/>
      <c r="H388" s="77"/>
      <c r="I388" s="83"/>
      <c r="J388" s="79"/>
      <c r="K388" s="83"/>
      <c r="L388" s="65"/>
    </row>
    <row r="389" spans="1:12" s="60" customFormat="1" x14ac:dyDescent="0.2">
      <c r="B389" s="61"/>
      <c r="C389" s="64" t="s">
        <v>88</v>
      </c>
      <c r="D389" s="102" t="s">
        <v>85</v>
      </c>
      <c r="E389" s="143" t="s">
        <v>112</v>
      </c>
      <c r="F389" s="134" t="s">
        <v>113</v>
      </c>
      <c r="G389" s="84" t="s">
        <v>117</v>
      </c>
      <c r="H389" s="84" t="s">
        <v>116</v>
      </c>
      <c r="I389" s="84" t="s">
        <v>86</v>
      </c>
      <c r="J389" s="62"/>
      <c r="K389" s="65"/>
      <c r="L389" s="65"/>
    </row>
    <row r="390" spans="1:12" s="60" customFormat="1" ht="15.75" thickBot="1" x14ac:dyDescent="0.25">
      <c r="B390" s="61"/>
      <c r="C390" s="66" t="str">
        <f>UGAROMLITAL1003!$H$3</f>
        <v>##-###</v>
      </c>
      <c r="D390" s="101">
        <f>UGAROMLITAL1003!X28</f>
        <v>0</v>
      </c>
      <c r="E390" s="144">
        <f>UGAROMLITAL1003!Y28</f>
        <v>0</v>
      </c>
      <c r="F390" s="145">
        <f>UGAROMLITAL1003!Z28</f>
        <v>0</v>
      </c>
      <c r="G390" s="101">
        <f>UGAROMLITAL1003!AA28</f>
        <v>0</v>
      </c>
      <c r="H390" s="101">
        <f>UGAROMLITAL1003!AB28</f>
        <v>0</v>
      </c>
      <c r="I390" s="101">
        <f>UGAROMLITAL1003!AC28</f>
        <v>0</v>
      </c>
      <c r="J390" s="62"/>
    </row>
    <row r="391" spans="1:12" s="60" customFormat="1" ht="5.0999999999999996" customHeight="1" thickBot="1" x14ac:dyDescent="0.25">
      <c r="B391" s="61"/>
      <c r="C391" s="66"/>
      <c r="D391" s="65"/>
      <c r="E391" s="49"/>
      <c r="F391" s="65"/>
      <c r="G391" s="65"/>
      <c r="H391" s="85"/>
      <c r="I391" s="86"/>
      <c r="J391" s="62"/>
    </row>
    <row r="392" spans="1:12" s="60" customFormat="1" ht="15.75" thickBot="1" x14ac:dyDescent="0.25">
      <c r="A392" s="62"/>
      <c r="B392" s="65"/>
      <c r="C392" s="64" t="s">
        <v>89</v>
      </c>
      <c r="D392" s="67"/>
      <c r="E392" s="68" t="s">
        <v>90</v>
      </c>
      <c r="F392" s="69"/>
      <c r="G392" s="62"/>
      <c r="H392" s="94" t="s">
        <v>87</v>
      </c>
      <c r="I392" s="61"/>
      <c r="J392" s="62"/>
    </row>
    <row r="393" spans="1:12" s="60" customFormat="1" x14ac:dyDescent="0.2">
      <c r="A393" s="62"/>
      <c r="B393" s="65"/>
      <c r="C393" s="63" t="str">
        <f>UGAROMLITAL1003!$C$3</f>
        <v>Name Name</v>
      </c>
      <c r="D393" s="70" t="s">
        <v>92</v>
      </c>
      <c r="E393" s="71" t="s">
        <v>93</v>
      </c>
      <c r="F393" s="72" t="s">
        <v>94</v>
      </c>
      <c r="G393" s="89" t="s">
        <v>91</v>
      </c>
      <c r="H393" s="95">
        <f>UGAROMLITAL1003!E28</f>
        <v>0</v>
      </c>
      <c r="I393" s="87" t="s">
        <v>95</v>
      </c>
      <c r="J393" s="62"/>
    </row>
    <row r="394" spans="1:12" ht="16.5" thickBot="1" x14ac:dyDescent="0.3">
      <c r="A394" s="100"/>
      <c r="B394" s="104"/>
      <c r="C394" s="62"/>
      <c r="D394" s="73"/>
      <c r="E394" s="73"/>
      <c r="F394" s="52"/>
      <c r="G394" s="90">
        <f ca="1">TODAY()</f>
        <v>41285</v>
      </c>
      <c r="H394" s="96" t="str">
        <f>UGAROMLITAL1003!D28</f>
        <v/>
      </c>
      <c r="I394" s="88" t="str">
        <f>UGAROMLITAL1003!$C$3</f>
        <v>Name Name</v>
      </c>
      <c r="J394" s="100"/>
      <c r="K394" s="1"/>
    </row>
    <row r="395" spans="1:12" ht="5.0999999999999996" customHeight="1" thickBot="1" x14ac:dyDescent="0.3">
      <c r="A395" s="100"/>
      <c r="B395" s="107"/>
      <c r="C395" s="49"/>
      <c r="D395" s="74"/>
      <c r="E395" s="74"/>
      <c r="F395" s="74"/>
      <c r="G395" s="92"/>
      <c r="H395" s="93"/>
      <c r="I395" s="44"/>
      <c r="J395" s="106"/>
      <c r="K395" s="105"/>
    </row>
    <row r="396" spans="1:12" ht="9.9499999999999993" customHeight="1" x14ac:dyDescent="0.25">
      <c r="A396" s="150"/>
      <c r="B396" s="151"/>
      <c r="C396" s="146"/>
      <c r="D396" s="76"/>
      <c r="E396" s="76"/>
      <c r="F396" s="76"/>
      <c r="G396" s="75"/>
      <c r="H396" s="97"/>
      <c r="I396" s="98"/>
      <c r="J396" s="150"/>
      <c r="K396" s="150"/>
    </row>
    <row r="397" spans="1:12" ht="9.9499999999999993" customHeight="1" thickBot="1" x14ac:dyDescent="0.3">
      <c r="A397" s="1"/>
      <c r="B397" s="99"/>
      <c r="C397" s="99"/>
      <c r="D397" s="99"/>
      <c r="E397" s="99"/>
      <c r="F397" s="99"/>
      <c r="G397" s="99"/>
      <c r="H397" s="99"/>
      <c r="I397" s="99"/>
      <c r="J397" s="99"/>
      <c r="K397" s="1"/>
    </row>
    <row r="398" spans="1:12" s="60" customFormat="1" ht="5.0999999999999996" customHeight="1" thickBot="1" x14ac:dyDescent="0.25">
      <c r="A398" s="62"/>
      <c r="B398" s="65"/>
      <c r="C398" s="65"/>
      <c r="D398" s="131"/>
      <c r="E398" s="131"/>
      <c r="F398" s="131"/>
      <c r="G398" s="131"/>
      <c r="H398" s="131"/>
      <c r="I398" s="53"/>
      <c r="J398" s="91"/>
      <c r="K398" s="65"/>
    </row>
    <row r="399" spans="1:12" s="60" customFormat="1" x14ac:dyDescent="0.2">
      <c r="B399" s="61"/>
      <c r="C399" s="132" t="s">
        <v>6</v>
      </c>
      <c r="D399" s="137" t="s">
        <v>96</v>
      </c>
      <c r="E399" s="135" t="s">
        <v>97</v>
      </c>
      <c r="F399" s="135" t="s">
        <v>98</v>
      </c>
      <c r="G399" s="135" t="s">
        <v>99</v>
      </c>
      <c r="H399" s="134" t="s">
        <v>100</v>
      </c>
      <c r="I399" s="124" t="s">
        <v>114</v>
      </c>
      <c r="J399" s="78"/>
      <c r="K399" s="65"/>
    </row>
    <row r="400" spans="1:12" s="60" customFormat="1" ht="13.5" thickBot="1" x14ac:dyDescent="0.25">
      <c r="B400" s="61"/>
      <c r="C400" s="133" t="str">
        <f>UGAROMLITAL1003!$B$29</f>
        <v>Student 23</v>
      </c>
      <c r="D400" s="138">
        <f>UGAROMLITAL1003!F29</f>
        <v>0</v>
      </c>
      <c r="E400" s="136">
        <f>UGAROMLITAL1003!G29</f>
        <v>0</v>
      </c>
      <c r="F400" s="136">
        <f>UGAROMLITAL1003!H29</f>
        <v>0</v>
      </c>
      <c r="G400" s="136">
        <f>UGAROMLITAL1003!I29</f>
        <v>0</v>
      </c>
      <c r="H400" s="128">
        <f>UGAROMLITAL1003!J29</f>
        <v>0</v>
      </c>
      <c r="I400" s="123">
        <f>UGAROMLITAL1003!K29</f>
        <v>0</v>
      </c>
      <c r="J400" s="80"/>
      <c r="K400" s="65"/>
    </row>
    <row r="401" spans="1:12" s="60" customFormat="1" ht="5.0999999999999996" customHeight="1" x14ac:dyDescent="0.2">
      <c r="B401" s="61"/>
      <c r="C401" s="63"/>
      <c r="D401" s="77"/>
      <c r="E401" s="126"/>
      <c r="F401" s="77"/>
      <c r="G401" s="77"/>
      <c r="H401" s="77"/>
      <c r="I401" s="127"/>
      <c r="J401" s="103"/>
      <c r="K401" s="65"/>
    </row>
    <row r="402" spans="1:12" s="60" customFormat="1" ht="12.75" x14ac:dyDescent="0.2">
      <c r="B402" s="61"/>
      <c r="C402" s="63" t="str">
        <f>UGAROMLITAL1003!$C$2</f>
        <v>semeYYY</v>
      </c>
      <c r="D402" s="137" t="s">
        <v>101</v>
      </c>
      <c r="E402" s="137" t="s">
        <v>102</v>
      </c>
      <c r="F402" s="135" t="s">
        <v>103</v>
      </c>
      <c r="G402" s="135" t="s">
        <v>104</v>
      </c>
      <c r="H402" s="135" t="s">
        <v>105</v>
      </c>
      <c r="I402" s="135" t="s">
        <v>106</v>
      </c>
      <c r="J402" s="81"/>
      <c r="K402" s="65"/>
    </row>
    <row r="403" spans="1:12" s="60" customFormat="1" ht="13.5" thickBot="1" x14ac:dyDescent="0.25">
      <c r="B403" s="61"/>
      <c r="C403" s="63"/>
      <c r="D403" s="138">
        <f>UGAROMLITAL1003!L29</f>
        <v>0</v>
      </c>
      <c r="E403" s="138">
        <f>UGAROMLITAL1003!M29</f>
        <v>0</v>
      </c>
      <c r="F403" s="136">
        <f>UGAROMLITAL1003!N29</f>
        <v>0</v>
      </c>
      <c r="G403" s="136">
        <f>UGAROMLITAL1003!O29</f>
        <v>0</v>
      </c>
      <c r="H403" s="136">
        <f>UGAROMLITAL1003!P29</f>
        <v>0</v>
      </c>
      <c r="I403" s="125">
        <f>UGAROMLITAL1003!Q29</f>
        <v>0</v>
      </c>
      <c r="J403" s="81"/>
      <c r="K403" s="65"/>
    </row>
    <row r="404" spans="1:12" s="60" customFormat="1" x14ac:dyDescent="0.2">
      <c r="B404" s="61"/>
      <c r="C404" s="64" t="s">
        <v>84</v>
      </c>
      <c r="D404" s="140" t="s">
        <v>108</v>
      </c>
      <c r="E404" s="140" t="s">
        <v>108</v>
      </c>
      <c r="F404" s="139" t="s">
        <v>109</v>
      </c>
      <c r="G404" s="139" t="s">
        <v>110</v>
      </c>
      <c r="H404" s="141" t="s">
        <v>111</v>
      </c>
      <c r="I404" s="130" t="s">
        <v>115</v>
      </c>
      <c r="J404" s="81"/>
      <c r="K404" s="65"/>
    </row>
    <row r="405" spans="1:12" s="60" customFormat="1" ht="15.75" thickBot="1" x14ac:dyDescent="0.25">
      <c r="B405" s="61"/>
      <c r="C405" s="63" t="str">
        <f>UGAROMLITAL1003!$H$2</f>
        <v>ITAL1003</v>
      </c>
      <c r="D405" s="140">
        <f>UGAROMLITAL1003!R29</f>
        <v>0</v>
      </c>
      <c r="E405" s="140">
        <f>UGAROMLITAL1003!S29</f>
        <v>0</v>
      </c>
      <c r="F405" s="139">
        <f>UGAROMLITAL1003!T29</f>
        <v>0</v>
      </c>
      <c r="G405" s="139">
        <f>UGAROMLITAL1003!U29</f>
        <v>0</v>
      </c>
      <c r="H405" s="141">
        <f>UGAROMLITAL1003!V29</f>
        <v>0</v>
      </c>
      <c r="I405" s="129">
        <f>UGAROMLITAL1003!W29</f>
        <v>0</v>
      </c>
      <c r="J405" s="82"/>
      <c r="K405" s="65"/>
      <c r="L405" s="65"/>
    </row>
    <row r="406" spans="1:12" s="60" customFormat="1" ht="5.0999999999999996" customHeight="1" thickBot="1" x14ac:dyDescent="0.25">
      <c r="B406" s="61"/>
      <c r="C406" s="63"/>
      <c r="D406" s="65"/>
      <c r="E406" s="142"/>
      <c r="F406" s="142"/>
      <c r="G406" s="65"/>
      <c r="H406" s="77"/>
      <c r="I406" s="83"/>
      <c r="J406" s="79"/>
      <c r="K406" s="83"/>
      <c r="L406" s="65"/>
    </row>
    <row r="407" spans="1:12" s="60" customFormat="1" x14ac:dyDescent="0.2">
      <c r="B407" s="61"/>
      <c r="C407" s="64" t="s">
        <v>88</v>
      </c>
      <c r="D407" s="102" t="s">
        <v>85</v>
      </c>
      <c r="E407" s="143" t="s">
        <v>112</v>
      </c>
      <c r="F407" s="134" t="s">
        <v>113</v>
      </c>
      <c r="G407" s="84" t="s">
        <v>117</v>
      </c>
      <c r="H407" s="84" t="s">
        <v>116</v>
      </c>
      <c r="I407" s="84" t="s">
        <v>86</v>
      </c>
      <c r="J407" s="62"/>
      <c r="K407" s="65"/>
      <c r="L407" s="65"/>
    </row>
    <row r="408" spans="1:12" s="60" customFormat="1" ht="15.75" thickBot="1" x14ac:dyDescent="0.25">
      <c r="B408" s="61"/>
      <c r="C408" s="66" t="str">
        <f>UGAROMLITAL1003!$H$3</f>
        <v>##-###</v>
      </c>
      <c r="D408" s="101">
        <f>UGAROMLITAL1003!X29</f>
        <v>0</v>
      </c>
      <c r="E408" s="144">
        <f>UGAROMLITAL1003!Y29</f>
        <v>0</v>
      </c>
      <c r="F408" s="145">
        <f>UGAROMLITAL1003!Z29</f>
        <v>0</v>
      </c>
      <c r="G408" s="101">
        <f>UGAROMLITAL1003!AA29</f>
        <v>0</v>
      </c>
      <c r="H408" s="101">
        <f>UGAROMLITAL1003!AB29</f>
        <v>0</v>
      </c>
      <c r="I408" s="101">
        <f>UGAROMLITAL1003!AC29</f>
        <v>0</v>
      </c>
      <c r="J408" s="62"/>
    </row>
    <row r="409" spans="1:12" s="60" customFormat="1" ht="5.0999999999999996" customHeight="1" thickBot="1" x14ac:dyDescent="0.25">
      <c r="B409" s="61"/>
      <c r="C409" s="66"/>
      <c r="D409" s="65"/>
      <c r="E409" s="49"/>
      <c r="F409" s="65"/>
      <c r="G409" s="65"/>
      <c r="H409" s="85"/>
      <c r="I409" s="86"/>
      <c r="J409" s="62"/>
    </row>
    <row r="410" spans="1:12" s="60" customFormat="1" ht="15.75" thickBot="1" x14ac:dyDescent="0.25">
      <c r="A410" s="62"/>
      <c r="B410" s="65"/>
      <c r="C410" s="64" t="s">
        <v>89</v>
      </c>
      <c r="D410" s="67"/>
      <c r="E410" s="68" t="s">
        <v>90</v>
      </c>
      <c r="F410" s="69"/>
      <c r="G410" s="62"/>
      <c r="H410" s="94" t="s">
        <v>87</v>
      </c>
      <c r="I410" s="61"/>
      <c r="J410" s="62"/>
    </row>
    <row r="411" spans="1:12" s="60" customFormat="1" x14ac:dyDescent="0.2">
      <c r="A411" s="62"/>
      <c r="B411" s="65"/>
      <c r="C411" s="63" t="str">
        <f>UGAROMLITAL1003!$C$3</f>
        <v>Name Name</v>
      </c>
      <c r="D411" s="70" t="s">
        <v>92</v>
      </c>
      <c r="E411" s="71" t="s">
        <v>93</v>
      </c>
      <c r="F411" s="72" t="s">
        <v>94</v>
      </c>
      <c r="G411" s="89" t="s">
        <v>91</v>
      </c>
      <c r="H411" s="95">
        <f>UGAROMLITAL1003!E29</f>
        <v>0</v>
      </c>
      <c r="I411" s="87" t="s">
        <v>95</v>
      </c>
      <c r="J411" s="62"/>
    </row>
    <row r="412" spans="1:12" ht="16.5" thickBot="1" x14ac:dyDescent="0.3">
      <c r="A412" s="100"/>
      <c r="B412" s="104"/>
      <c r="C412" s="62"/>
      <c r="D412" s="73"/>
      <c r="E412" s="73"/>
      <c r="F412" s="52"/>
      <c r="G412" s="90">
        <f ca="1">TODAY()</f>
        <v>41285</v>
      </c>
      <c r="H412" s="96" t="str">
        <f>UGAROMLITAL1003!D29</f>
        <v/>
      </c>
      <c r="I412" s="88" t="str">
        <f>UGAROMLITAL1003!$C$3</f>
        <v>Name Name</v>
      </c>
      <c r="J412" s="100"/>
      <c r="K412" s="1"/>
    </row>
    <row r="413" spans="1:12" ht="5.0999999999999996" customHeight="1" thickBot="1" x14ac:dyDescent="0.3">
      <c r="A413" s="100"/>
      <c r="B413" s="107"/>
      <c r="C413" s="49"/>
      <c r="D413" s="74"/>
      <c r="E413" s="74"/>
      <c r="F413" s="74"/>
      <c r="G413" s="92"/>
      <c r="H413" s="93"/>
      <c r="I413" s="44"/>
      <c r="J413" s="106"/>
      <c r="K413" s="105"/>
    </row>
    <row r="414" spans="1:12" ht="9.9499999999999993" customHeight="1" x14ac:dyDescent="0.25">
      <c r="A414" s="150"/>
      <c r="B414" s="151"/>
      <c r="C414" s="146"/>
      <c r="D414" s="76"/>
      <c r="E414" s="76"/>
      <c r="F414" s="76"/>
      <c r="G414" s="75"/>
      <c r="H414" s="97"/>
      <c r="I414" s="98"/>
      <c r="J414" s="150"/>
      <c r="K414" s="150"/>
    </row>
    <row r="415" spans="1:12" ht="9.9499999999999993" customHeight="1" thickBot="1" x14ac:dyDescent="0.3">
      <c r="A415" s="1"/>
      <c r="B415" s="99"/>
      <c r="C415" s="99"/>
      <c r="D415" s="99"/>
      <c r="E415" s="99"/>
      <c r="F415" s="99"/>
      <c r="G415" s="99"/>
      <c r="H415" s="99"/>
      <c r="I415" s="99"/>
      <c r="J415" s="99"/>
      <c r="K415" s="1"/>
    </row>
    <row r="416" spans="1:12" s="60" customFormat="1" ht="5.0999999999999996" customHeight="1" thickBot="1" x14ac:dyDescent="0.25">
      <c r="A416" s="62"/>
      <c r="B416" s="65"/>
      <c r="C416" s="65"/>
      <c r="D416" s="131"/>
      <c r="E416" s="131"/>
      <c r="F416" s="131"/>
      <c r="G416" s="131"/>
      <c r="H416" s="131"/>
      <c r="I416" s="53"/>
      <c r="J416" s="91"/>
      <c r="K416" s="65"/>
    </row>
    <row r="417" spans="1:12" s="60" customFormat="1" x14ac:dyDescent="0.2">
      <c r="B417" s="61"/>
      <c r="C417" s="132" t="s">
        <v>6</v>
      </c>
      <c r="D417" s="137" t="s">
        <v>96</v>
      </c>
      <c r="E417" s="135" t="s">
        <v>97</v>
      </c>
      <c r="F417" s="135" t="s">
        <v>98</v>
      </c>
      <c r="G417" s="135" t="s">
        <v>99</v>
      </c>
      <c r="H417" s="134" t="s">
        <v>100</v>
      </c>
      <c r="I417" s="124" t="s">
        <v>114</v>
      </c>
      <c r="J417" s="78"/>
      <c r="K417" s="65"/>
    </row>
    <row r="418" spans="1:12" s="60" customFormat="1" ht="13.5" thickBot="1" x14ac:dyDescent="0.25">
      <c r="B418" s="61"/>
      <c r="C418" s="133" t="str">
        <f>UGAROMLITAL1003!$B$30</f>
        <v>Student 24</v>
      </c>
      <c r="D418" s="138">
        <f>UGAROMLITAL1003!F30</f>
        <v>0</v>
      </c>
      <c r="E418" s="136">
        <f>UGAROMLITAL1003!G30</f>
        <v>0</v>
      </c>
      <c r="F418" s="136">
        <f>UGAROMLITAL1003!H30</f>
        <v>0</v>
      </c>
      <c r="G418" s="136">
        <f>UGAROMLITAL1003!I30</f>
        <v>0</v>
      </c>
      <c r="H418" s="128">
        <f>UGAROMLITAL1003!J30</f>
        <v>0</v>
      </c>
      <c r="I418" s="123">
        <f>UGAROMLITAL1003!K30</f>
        <v>0</v>
      </c>
      <c r="J418" s="80"/>
      <c r="K418" s="65"/>
    </row>
    <row r="419" spans="1:12" s="60" customFormat="1" ht="5.0999999999999996" customHeight="1" x14ac:dyDescent="0.2">
      <c r="B419" s="61"/>
      <c r="C419" s="63"/>
      <c r="D419" s="77"/>
      <c r="E419" s="126"/>
      <c r="F419" s="77"/>
      <c r="G419" s="77"/>
      <c r="H419" s="77"/>
      <c r="I419" s="127"/>
      <c r="J419" s="103"/>
      <c r="K419" s="65"/>
    </row>
    <row r="420" spans="1:12" s="60" customFormat="1" ht="12.75" x14ac:dyDescent="0.2">
      <c r="B420" s="61"/>
      <c r="C420" s="63" t="str">
        <f>UGAROMLITAL1003!$C$2</f>
        <v>semeYYY</v>
      </c>
      <c r="D420" s="137" t="s">
        <v>101</v>
      </c>
      <c r="E420" s="137" t="s">
        <v>102</v>
      </c>
      <c r="F420" s="135" t="s">
        <v>103</v>
      </c>
      <c r="G420" s="135" t="s">
        <v>104</v>
      </c>
      <c r="H420" s="135" t="s">
        <v>105</v>
      </c>
      <c r="I420" s="135" t="s">
        <v>106</v>
      </c>
      <c r="J420" s="81"/>
      <c r="K420" s="65"/>
    </row>
    <row r="421" spans="1:12" s="60" customFormat="1" ht="13.5" thickBot="1" x14ac:dyDescent="0.25">
      <c r="B421" s="61"/>
      <c r="C421" s="63"/>
      <c r="D421" s="138">
        <f>UGAROMLITAL1003!L30</f>
        <v>0</v>
      </c>
      <c r="E421" s="138">
        <f>UGAROMLITAL1003!M30</f>
        <v>0</v>
      </c>
      <c r="F421" s="136">
        <f>UGAROMLITAL1003!N30</f>
        <v>0</v>
      </c>
      <c r="G421" s="136">
        <f>UGAROMLITAL1003!O30</f>
        <v>0</v>
      </c>
      <c r="H421" s="136">
        <f>UGAROMLITAL1003!P30</f>
        <v>0</v>
      </c>
      <c r="I421" s="125">
        <f>UGAROMLITAL1003!Q30</f>
        <v>0</v>
      </c>
      <c r="J421" s="81"/>
      <c r="K421" s="65"/>
    </row>
    <row r="422" spans="1:12" s="60" customFormat="1" x14ac:dyDescent="0.2">
      <c r="B422" s="61"/>
      <c r="C422" s="64" t="s">
        <v>84</v>
      </c>
      <c r="D422" s="140" t="s">
        <v>108</v>
      </c>
      <c r="E422" s="140" t="s">
        <v>108</v>
      </c>
      <c r="F422" s="139" t="s">
        <v>109</v>
      </c>
      <c r="G422" s="139" t="s">
        <v>110</v>
      </c>
      <c r="H422" s="141" t="s">
        <v>111</v>
      </c>
      <c r="I422" s="130" t="s">
        <v>115</v>
      </c>
      <c r="J422" s="81"/>
      <c r="K422" s="65"/>
    </row>
    <row r="423" spans="1:12" s="60" customFormat="1" ht="15.75" thickBot="1" x14ac:dyDescent="0.25">
      <c r="B423" s="61"/>
      <c r="C423" s="63" t="str">
        <f>UGAROMLITAL1003!$H$2</f>
        <v>ITAL1003</v>
      </c>
      <c r="D423" s="140">
        <f>UGAROMLITAL1003!R30</f>
        <v>0</v>
      </c>
      <c r="E423" s="140">
        <f>UGAROMLITAL1003!S30</f>
        <v>0</v>
      </c>
      <c r="F423" s="139">
        <f>UGAROMLITAL1003!T30</f>
        <v>0</v>
      </c>
      <c r="G423" s="139">
        <f>UGAROMLITAL1003!U30</f>
        <v>0</v>
      </c>
      <c r="H423" s="141">
        <f>UGAROMLITAL1003!V30</f>
        <v>0</v>
      </c>
      <c r="I423" s="129">
        <f>UGAROMLITAL1003!W30</f>
        <v>0</v>
      </c>
      <c r="J423" s="82"/>
      <c r="K423" s="65"/>
      <c r="L423" s="65"/>
    </row>
    <row r="424" spans="1:12" s="60" customFormat="1" ht="5.0999999999999996" customHeight="1" thickBot="1" x14ac:dyDescent="0.25">
      <c r="B424" s="61"/>
      <c r="C424" s="63"/>
      <c r="D424" s="65"/>
      <c r="E424" s="142"/>
      <c r="F424" s="142"/>
      <c r="G424" s="65"/>
      <c r="H424" s="77"/>
      <c r="I424" s="83"/>
      <c r="J424" s="79"/>
      <c r="K424" s="83"/>
      <c r="L424" s="65"/>
    </row>
    <row r="425" spans="1:12" s="60" customFormat="1" x14ac:dyDescent="0.2">
      <c r="B425" s="61"/>
      <c r="C425" s="64" t="s">
        <v>88</v>
      </c>
      <c r="D425" s="102" t="s">
        <v>85</v>
      </c>
      <c r="E425" s="143" t="s">
        <v>112</v>
      </c>
      <c r="F425" s="134" t="s">
        <v>113</v>
      </c>
      <c r="G425" s="84" t="s">
        <v>117</v>
      </c>
      <c r="H425" s="84" t="s">
        <v>116</v>
      </c>
      <c r="I425" s="84" t="s">
        <v>86</v>
      </c>
      <c r="J425" s="62"/>
      <c r="K425" s="65"/>
      <c r="L425" s="65"/>
    </row>
    <row r="426" spans="1:12" s="60" customFormat="1" ht="15.75" thickBot="1" x14ac:dyDescent="0.25">
      <c r="B426" s="61"/>
      <c r="C426" s="66" t="str">
        <f>UGAROMLITAL1003!$H$3</f>
        <v>##-###</v>
      </c>
      <c r="D426" s="101">
        <f>UGAROMLITAL1003!X30</f>
        <v>0</v>
      </c>
      <c r="E426" s="144">
        <f>UGAROMLITAL1003!Y30</f>
        <v>0</v>
      </c>
      <c r="F426" s="145">
        <f>UGAROMLITAL1003!Z30</f>
        <v>0</v>
      </c>
      <c r="G426" s="101">
        <f>UGAROMLITAL1003!AA30</f>
        <v>0</v>
      </c>
      <c r="H426" s="101">
        <f>UGAROMLITAL1003!AB30</f>
        <v>0</v>
      </c>
      <c r="I426" s="101">
        <f>UGAROMLITAL1003!AC30</f>
        <v>0</v>
      </c>
      <c r="J426" s="62"/>
    </row>
    <row r="427" spans="1:12" s="60" customFormat="1" ht="5.0999999999999996" customHeight="1" thickBot="1" x14ac:dyDescent="0.25">
      <c r="B427" s="61"/>
      <c r="C427" s="66"/>
      <c r="D427" s="65"/>
      <c r="E427" s="49"/>
      <c r="F427" s="65"/>
      <c r="G427" s="65"/>
      <c r="H427" s="85"/>
      <c r="I427" s="86"/>
      <c r="J427" s="62"/>
    </row>
    <row r="428" spans="1:12" s="60" customFormat="1" ht="15.75" thickBot="1" x14ac:dyDescent="0.25">
      <c r="A428" s="62"/>
      <c r="B428" s="65"/>
      <c r="C428" s="64" t="s">
        <v>89</v>
      </c>
      <c r="D428" s="67"/>
      <c r="E428" s="68" t="s">
        <v>90</v>
      </c>
      <c r="F428" s="69"/>
      <c r="G428" s="62"/>
      <c r="H428" s="94" t="s">
        <v>87</v>
      </c>
      <c r="I428" s="61"/>
      <c r="J428" s="62"/>
    </row>
    <row r="429" spans="1:12" s="60" customFormat="1" x14ac:dyDescent="0.2">
      <c r="A429" s="62"/>
      <c r="B429" s="65"/>
      <c r="C429" s="63" t="str">
        <f>UGAROMLITAL1003!$C$3</f>
        <v>Name Name</v>
      </c>
      <c r="D429" s="70" t="s">
        <v>92</v>
      </c>
      <c r="E429" s="71" t="s">
        <v>93</v>
      </c>
      <c r="F429" s="72" t="s">
        <v>94</v>
      </c>
      <c r="G429" s="89" t="s">
        <v>91</v>
      </c>
      <c r="H429" s="95">
        <f>UGAROMLITAL1003!E30</f>
        <v>0</v>
      </c>
      <c r="I429" s="87" t="s">
        <v>95</v>
      </c>
      <c r="J429" s="62"/>
    </row>
    <row r="430" spans="1:12" ht="16.5" thickBot="1" x14ac:dyDescent="0.3">
      <c r="A430" s="100"/>
      <c r="B430" s="104"/>
      <c r="C430" s="62"/>
      <c r="D430" s="73"/>
      <c r="E430" s="73"/>
      <c r="F430" s="52"/>
      <c r="G430" s="90">
        <f ca="1">TODAY()</f>
        <v>41285</v>
      </c>
      <c r="H430" s="96" t="str">
        <f>UGAROMLITAL1003!D30</f>
        <v/>
      </c>
      <c r="I430" s="88" t="str">
        <f>UGAROMLITAL1003!$C$3</f>
        <v>Name Name</v>
      </c>
      <c r="J430" s="100"/>
      <c r="K430" s="1"/>
    </row>
    <row r="431" spans="1:12" ht="5.0999999999999996" customHeight="1" thickBot="1" x14ac:dyDescent="0.3">
      <c r="A431" s="100"/>
      <c r="B431" s="107"/>
      <c r="C431" s="49"/>
      <c r="D431" s="74"/>
      <c r="E431" s="74"/>
      <c r="F431" s="74"/>
      <c r="G431" s="92"/>
      <c r="H431" s="93"/>
      <c r="I431" s="44"/>
      <c r="J431" s="106"/>
      <c r="K431" s="105"/>
    </row>
    <row r="432" spans="1:12" ht="9.9499999999999993" customHeight="1" x14ac:dyDescent="0.25">
      <c r="A432" s="150"/>
      <c r="B432" s="151"/>
      <c r="C432" s="146"/>
      <c r="D432" s="76"/>
      <c r="E432" s="76"/>
      <c r="F432" s="76"/>
      <c r="G432" s="75"/>
      <c r="H432" s="97"/>
      <c r="I432" s="98"/>
      <c r="J432" s="150"/>
      <c r="K432" s="150"/>
    </row>
    <row r="433" spans="1:12" ht="9.9499999999999993" customHeight="1" thickBot="1" x14ac:dyDescent="0.3">
      <c r="A433" s="1"/>
      <c r="B433" s="99"/>
      <c r="C433" s="99"/>
      <c r="D433" s="99"/>
      <c r="E433" s="99"/>
      <c r="F433" s="99"/>
      <c r="G433" s="99"/>
      <c r="H433" s="99"/>
      <c r="I433" s="99"/>
      <c r="J433" s="99"/>
      <c r="K433" s="1"/>
    </row>
    <row r="434" spans="1:12" s="60" customFormat="1" ht="5.0999999999999996" customHeight="1" thickBot="1" x14ac:dyDescent="0.25">
      <c r="A434" s="62"/>
      <c r="B434" s="65"/>
      <c r="C434" s="65"/>
      <c r="D434" s="131"/>
      <c r="E434" s="131"/>
      <c r="F434" s="131"/>
      <c r="G434" s="131"/>
      <c r="H434" s="131"/>
      <c r="I434" s="53"/>
      <c r="J434" s="91"/>
      <c r="K434" s="65"/>
    </row>
    <row r="435" spans="1:12" s="60" customFormat="1" x14ac:dyDescent="0.2">
      <c r="B435" s="61"/>
      <c r="C435" s="132" t="s">
        <v>6</v>
      </c>
      <c r="D435" s="137" t="s">
        <v>96</v>
      </c>
      <c r="E435" s="135" t="s">
        <v>97</v>
      </c>
      <c r="F435" s="135" t="s">
        <v>98</v>
      </c>
      <c r="G435" s="135" t="s">
        <v>99</v>
      </c>
      <c r="H435" s="134" t="s">
        <v>100</v>
      </c>
      <c r="I435" s="124" t="s">
        <v>114</v>
      </c>
      <c r="J435" s="78"/>
      <c r="K435" s="65"/>
    </row>
    <row r="436" spans="1:12" s="60" customFormat="1" ht="13.5" thickBot="1" x14ac:dyDescent="0.25">
      <c r="B436" s="61"/>
      <c r="C436" s="133" t="str">
        <f>UGAROMLITAL1003!$B$31</f>
        <v>Student 25</v>
      </c>
      <c r="D436" s="138">
        <f>UGAROMLITAL1003!F31</f>
        <v>0</v>
      </c>
      <c r="E436" s="136">
        <f>UGAROMLITAL1003!G31</f>
        <v>0</v>
      </c>
      <c r="F436" s="136">
        <f>UGAROMLITAL1003!H31</f>
        <v>0</v>
      </c>
      <c r="G436" s="136">
        <f>UGAROMLITAL1003!I31</f>
        <v>0</v>
      </c>
      <c r="H436" s="128">
        <f>UGAROMLITAL1003!J31</f>
        <v>0</v>
      </c>
      <c r="I436" s="123">
        <f>UGAROMLITAL1003!K31</f>
        <v>0</v>
      </c>
      <c r="J436" s="80"/>
      <c r="K436" s="65"/>
    </row>
    <row r="437" spans="1:12" s="60" customFormat="1" ht="5.0999999999999996" customHeight="1" x14ac:dyDescent="0.2">
      <c r="B437" s="61"/>
      <c r="C437" s="63"/>
      <c r="D437" s="77"/>
      <c r="E437" s="126"/>
      <c r="F437" s="77"/>
      <c r="G437" s="77"/>
      <c r="H437" s="77"/>
      <c r="I437" s="127"/>
      <c r="J437" s="103"/>
      <c r="K437" s="65"/>
    </row>
    <row r="438" spans="1:12" s="60" customFormat="1" ht="12.75" x14ac:dyDescent="0.2">
      <c r="B438" s="61"/>
      <c r="C438" s="63" t="str">
        <f>UGAROMLITAL1003!$C$2</f>
        <v>semeYYY</v>
      </c>
      <c r="D438" s="137" t="s">
        <v>101</v>
      </c>
      <c r="E438" s="137" t="s">
        <v>102</v>
      </c>
      <c r="F438" s="135" t="s">
        <v>103</v>
      </c>
      <c r="G438" s="135" t="s">
        <v>104</v>
      </c>
      <c r="H438" s="135" t="s">
        <v>105</v>
      </c>
      <c r="I438" s="135" t="s">
        <v>106</v>
      </c>
      <c r="J438" s="81"/>
      <c r="K438" s="65"/>
    </row>
    <row r="439" spans="1:12" s="60" customFormat="1" ht="13.5" thickBot="1" x14ac:dyDescent="0.25">
      <c r="B439" s="61"/>
      <c r="C439" s="63"/>
      <c r="D439" s="138">
        <f>UGAROMLITAL1003!L31</f>
        <v>0</v>
      </c>
      <c r="E439" s="138">
        <f>UGAROMLITAL1003!M31</f>
        <v>0</v>
      </c>
      <c r="F439" s="136">
        <f>UGAROMLITAL1003!N31</f>
        <v>0</v>
      </c>
      <c r="G439" s="136">
        <f>UGAROMLITAL1003!O31</f>
        <v>0</v>
      </c>
      <c r="H439" s="136">
        <f>UGAROMLITAL1003!P31</f>
        <v>0</v>
      </c>
      <c r="I439" s="125">
        <f>UGAROMLITAL1003!Q31</f>
        <v>0</v>
      </c>
      <c r="J439" s="81"/>
      <c r="K439" s="65"/>
    </row>
    <row r="440" spans="1:12" s="60" customFormat="1" x14ac:dyDescent="0.2">
      <c r="B440" s="61"/>
      <c r="C440" s="64" t="s">
        <v>84</v>
      </c>
      <c r="D440" s="140" t="s">
        <v>108</v>
      </c>
      <c r="E440" s="140" t="s">
        <v>108</v>
      </c>
      <c r="F440" s="139" t="s">
        <v>109</v>
      </c>
      <c r="G440" s="139" t="s">
        <v>110</v>
      </c>
      <c r="H440" s="141" t="s">
        <v>111</v>
      </c>
      <c r="I440" s="130" t="s">
        <v>115</v>
      </c>
      <c r="J440" s="81"/>
      <c r="K440" s="65"/>
    </row>
    <row r="441" spans="1:12" s="60" customFormat="1" ht="15.75" thickBot="1" x14ac:dyDescent="0.25">
      <c r="B441" s="61"/>
      <c r="C441" s="63" t="str">
        <f>UGAROMLITAL1003!$H$2</f>
        <v>ITAL1003</v>
      </c>
      <c r="D441" s="140">
        <f>UGAROMLITAL1003!R31</f>
        <v>0</v>
      </c>
      <c r="E441" s="140">
        <f>UGAROMLITAL1003!S31</f>
        <v>0</v>
      </c>
      <c r="F441" s="139">
        <f>UGAROMLITAL1003!T31</f>
        <v>0</v>
      </c>
      <c r="G441" s="139">
        <f>UGAROMLITAL1003!U31</f>
        <v>0</v>
      </c>
      <c r="H441" s="141">
        <f>UGAROMLITAL1003!V31</f>
        <v>0</v>
      </c>
      <c r="I441" s="129">
        <f>UGAROMLITAL1003!W31</f>
        <v>0</v>
      </c>
      <c r="J441" s="82"/>
      <c r="K441" s="65"/>
      <c r="L441" s="65"/>
    </row>
    <row r="442" spans="1:12" s="60" customFormat="1" ht="5.0999999999999996" customHeight="1" thickBot="1" x14ac:dyDescent="0.25">
      <c r="B442" s="61"/>
      <c r="C442" s="63"/>
      <c r="D442" s="65"/>
      <c r="E442" s="142"/>
      <c r="F442" s="142"/>
      <c r="G442" s="65"/>
      <c r="H442" s="77"/>
      <c r="I442" s="83"/>
      <c r="J442" s="79"/>
      <c r="K442" s="83"/>
      <c r="L442" s="65"/>
    </row>
    <row r="443" spans="1:12" s="60" customFormat="1" x14ac:dyDescent="0.2">
      <c r="B443" s="61"/>
      <c r="C443" s="64" t="s">
        <v>88</v>
      </c>
      <c r="D443" s="102" t="s">
        <v>85</v>
      </c>
      <c r="E443" s="143" t="s">
        <v>112</v>
      </c>
      <c r="F443" s="134" t="s">
        <v>113</v>
      </c>
      <c r="G443" s="84" t="s">
        <v>117</v>
      </c>
      <c r="H443" s="84" t="s">
        <v>116</v>
      </c>
      <c r="I443" s="84" t="s">
        <v>86</v>
      </c>
      <c r="J443" s="62"/>
      <c r="K443" s="65"/>
      <c r="L443" s="65"/>
    </row>
    <row r="444" spans="1:12" s="60" customFormat="1" ht="15.75" thickBot="1" x14ac:dyDescent="0.25">
      <c r="B444" s="61"/>
      <c r="C444" s="66" t="str">
        <f>UGAROMLITAL1003!$H$3</f>
        <v>##-###</v>
      </c>
      <c r="D444" s="101">
        <f>UGAROMLITAL1003!X31</f>
        <v>0</v>
      </c>
      <c r="E444" s="144">
        <f>UGAROMLITAL1003!Y31</f>
        <v>0</v>
      </c>
      <c r="F444" s="145">
        <f>UGAROMLITAL1003!Z31</f>
        <v>0</v>
      </c>
      <c r="G444" s="101">
        <f>UGAROMLITAL1003!AA31</f>
        <v>0</v>
      </c>
      <c r="H444" s="101">
        <f>UGAROMLITAL1003!AB31</f>
        <v>0</v>
      </c>
      <c r="I444" s="101">
        <f>UGAROMLITAL1003!AC31</f>
        <v>0</v>
      </c>
      <c r="J444" s="62"/>
    </row>
    <row r="445" spans="1:12" s="60" customFormat="1" ht="5.0999999999999996" customHeight="1" thickBot="1" x14ac:dyDescent="0.25">
      <c r="B445" s="61"/>
      <c r="C445" s="66"/>
      <c r="D445" s="65"/>
      <c r="E445" s="49"/>
      <c r="F445" s="65"/>
      <c r="G445" s="65"/>
      <c r="H445" s="85"/>
      <c r="I445" s="86"/>
      <c r="J445" s="62"/>
    </row>
    <row r="446" spans="1:12" s="60" customFormat="1" ht="15.75" thickBot="1" x14ac:dyDescent="0.25">
      <c r="A446" s="62"/>
      <c r="B446" s="65"/>
      <c r="C446" s="64" t="s">
        <v>89</v>
      </c>
      <c r="D446" s="67"/>
      <c r="E446" s="68" t="s">
        <v>90</v>
      </c>
      <c r="F446" s="69"/>
      <c r="G446" s="62"/>
      <c r="H446" s="94" t="s">
        <v>87</v>
      </c>
      <c r="I446" s="61"/>
      <c r="J446" s="62"/>
    </row>
    <row r="447" spans="1:12" s="60" customFormat="1" x14ac:dyDescent="0.2">
      <c r="A447" s="62"/>
      <c r="B447" s="65"/>
      <c r="C447" s="63" t="str">
        <f>UGAROMLITAL1003!$C$3</f>
        <v>Name Name</v>
      </c>
      <c r="D447" s="70" t="s">
        <v>92</v>
      </c>
      <c r="E447" s="71" t="s">
        <v>93</v>
      </c>
      <c r="F447" s="72" t="s">
        <v>94</v>
      </c>
      <c r="G447" s="89" t="s">
        <v>91</v>
      </c>
      <c r="H447" s="95">
        <f>UGAROMLITAL1003!E31</f>
        <v>0</v>
      </c>
      <c r="I447" s="87" t="s">
        <v>95</v>
      </c>
      <c r="J447" s="62"/>
    </row>
    <row r="448" spans="1:12" ht="16.5" thickBot="1" x14ac:dyDescent="0.3">
      <c r="A448" s="100"/>
      <c r="B448" s="104"/>
      <c r="C448" s="62"/>
      <c r="D448" s="73"/>
      <c r="E448" s="73"/>
      <c r="F448" s="52"/>
      <c r="G448" s="90">
        <f ca="1">TODAY()</f>
        <v>41285</v>
      </c>
      <c r="H448" s="96" t="str">
        <f>UGAROMLITAL1003!D31</f>
        <v/>
      </c>
      <c r="I448" s="88" t="str">
        <f>UGAROMLITAL1003!$C$3</f>
        <v>Name Name</v>
      </c>
      <c r="J448" s="100"/>
      <c r="K448" s="1"/>
    </row>
    <row r="449" spans="1:12" ht="5.0999999999999996" customHeight="1" thickBot="1" x14ac:dyDescent="0.3">
      <c r="A449" s="100"/>
      <c r="B449" s="107"/>
      <c r="C449" s="49"/>
      <c r="D449" s="74"/>
      <c r="E449" s="74"/>
      <c r="F449" s="74"/>
      <c r="G449" s="92"/>
      <c r="H449" s="93"/>
      <c r="I449" s="44"/>
      <c r="J449" s="106"/>
      <c r="K449" s="105"/>
    </row>
    <row r="450" spans="1:12" ht="9.9499999999999993" customHeight="1" x14ac:dyDescent="0.25">
      <c r="A450" s="150"/>
      <c r="B450" s="151"/>
      <c r="C450" s="146"/>
      <c r="D450" s="76"/>
      <c r="E450" s="76"/>
      <c r="F450" s="76"/>
      <c r="G450" s="75"/>
      <c r="H450" s="97"/>
      <c r="I450" s="98"/>
      <c r="J450" s="150"/>
      <c r="K450" s="150"/>
    </row>
    <row r="451" spans="1:12" ht="9.9499999999999993" customHeight="1" thickBot="1" x14ac:dyDescent="0.3">
      <c r="A451" s="1"/>
      <c r="B451" s="99"/>
      <c r="C451" s="99"/>
      <c r="D451" s="99"/>
      <c r="E451" s="99"/>
      <c r="F451" s="99"/>
      <c r="G451" s="99"/>
      <c r="H451" s="99"/>
      <c r="I451" s="99"/>
      <c r="J451" s="99"/>
      <c r="K451" s="1"/>
    </row>
    <row r="452" spans="1:12" s="60" customFormat="1" ht="5.0999999999999996" customHeight="1" thickBot="1" x14ac:dyDescent="0.25">
      <c r="A452" s="62"/>
      <c r="B452" s="65"/>
      <c r="C452" s="65"/>
      <c r="D452" s="131"/>
      <c r="E452" s="131"/>
      <c r="F452" s="131"/>
      <c r="G452" s="131"/>
      <c r="H452" s="131"/>
      <c r="I452" s="53"/>
      <c r="J452" s="91"/>
      <c r="K452" s="65"/>
    </row>
    <row r="453" spans="1:12" s="60" customFormat="1" x14ac:dyDescent="0.2">
      <c r="B453" s="61"/>
      <c r="C453" s="132" t="s">
        <v>6</v>
      </c>
      <c r="D453" s="137" t="s">
        <v>96</v>
      </c>
      <c r="E453" s="135" t="s">
        <v>97</v>
      </c>
      <c r="F453" s="135" t="s">
        <v>98</v>
      </c>
      <c r="G453" s="135" t="s">
        <v>99</v>
      </c>
      <c r="H453" s="134" t="s">
        <v>100</v>
      </c>
      <c r="I453" s="124" t="s">
        <v>114</v>
      </c>
      <c r="J453" s="78"/>
      <c r="K453" s="65"/>
    </row>
    <row r="454" spans="1:12" s="60" customFormat="1" ht="13.5" thickBot="1" x14ac:dyDescent="0.25">
      <c r="B454" s="61"/>
      <c r="C454" s="133" t="str">
        <f>UGAROMLITAL1003!$B$32</f>
        <v>Student 26</v>
      </c>
      <c r="D454" s="138">
        <f>UGAROMLITAL1003!F32</f>
        <v>0</v>
      </c>
      <c r="E454" s="136">
        <f>UGAROMLITAL1003!G32</f>
        <v>0</v>
      </c>
      <c r="F454" s="136">
        <f>UGAROMLITAL1003!H32</f>
        <v>0</v>
      </c>
      <c r="G454" s="136">
        <f>UGAROMLITAL1003!I32</f>
        <v>0</v>
      </c>
      <c r="H454" s="128">
        <f>UGAROMLITAL1003!J32</f>
        <v>0</v>
      </c>
      <c r="I454" s="123">
        <f>UGAROMLITAL1003!K32</f>
        <v>0</v>
      </c>
      <c r="J454" s="80"/>
      <c r="K454" s="65"/>
    </row>
    <row r="455" spans="1:12" s="60" customFormat="1" ht="5.0999999999999996" customHeight="1" x14ac:dyDescent="0.2">
      <c r="B455" s="61"/>
      <c r="C455" s="63"/>
      <c r="D455" s="77"/>
      <c r="E455" s="126"/>
      <c r="F455" s="77"/>
      <c r="G455" s="77"/>
      <c r="H455" s="77"/>
      <c r="I455" s="127"/>
      <c r="J455" s="103"/>
      <c r="K455" s="65"/>
    </row>
    <row r="456" spans="1:12" s="60" customFormat="1" ht="12.75" x14ac:dyDescent="0.2">
      <c r="B456" s="61"/>
      <c r="C456" s="63" t="str">
        <f>UGAROMLITAL1003!$C$2</f>
        <v>semeYYY</v>
      </c>
      <c r="D456" s="137" t="s">
        <v>101</v>
      </c>
      <c r="E456" s="137" t="s">
        <v>102</v>
      </c>
      <c r="F456" s="135" t="s">
        <v>103</v>
      </c>
      <c r="G456" s="135" t="s">
        <v>104</v>
      </c>
      <c r="H456" s="135" t="s">
        <v>105</v>
      </c>
      <c r="I456" s="135" t="s">
        <v>106</v>
      </c>
      <c r="J456" s="81"/>
      <c r="K456" s="65"/>
    </row>
    <row r="457" spans="1:12" s="60" customFormat="1" ht="13.5" thickBot="1" x14ac:dyDescent="0.25">
      <c r="B457" s="61"/>
      <c r="C457" s="63"/>
      <c r="D457" s="138">
        <f>UGAROMLITAL1003!L32</f>
        <v>0</v>
      </c>
      <c r="E457" s="138">
        <f>UGAROMLITAL1003!M32</f>
        <v>0</v>
      </c>
      <c r="F457" s="136">
        <f>UGAROMLITAL1003!N32</f>
        <v>0</v>
      </c>
      <c r="G457" s="136">
        <f>UGAROMLITAL1003!O32</f>
        <v>0</v>
      </c>
      <c r="H457" s="136">
        <f>UGAROMLITAL1003!P32</f>
        <v>0</v>
      </c>
      <c r="I457" s="125">
        <f>UGAROMLITAL1003!Q32</f>
        <v>0</v>
      </c>
      <c r="J457" s="81"/>
      <c r="K457" s="65"/>
    </row>
    <row r="458" spans="1:12" s="60" customFormat="1" x14ac:dyDescent="0.2">
      <c r="B458" s="61"/>
      <c r="C458" s="64" t="s">
        <v>84</v>
      </c>
      <c r="D458" s="140" t="s">
        <v>108</v>
      </c>
      <c r="E458" s="140" t="s">
        <v>108</v>
      </c>
      <c r="F458" s="139" t="s">
        <v>109</v>
      </c>
      <c r="G458" s="139" t="s">
        <v>110</v>
      </c>
      <c r="H458" s="141" t="s">
        <v>111</v>
      </c>
      <c r="I458" s="130" t="s">
        <v>115</v>
      </c>
      <c r="J458" s="81"/>
      <c r="K458" s="65"/>
    </row>
    <row r="459" spans="1:12" s="60" customFormat="1" ht="15.75" thickBot="1" x14ac:dyDescent="0.25">
      <c r="B459" s="61"/>
      <c r="C459" s="63" t="str">
        <f>UGAROMLITAL1003!$H$2</f>
        <v>ITAL1003</v>
      </c>
      <c r="D459" s="140">
        <f>UGAROMLITAL1003!R32</f>
        <v>0</v>
      </c>
      <c r="E459" s="140">
        <f>UGAROMLITAL1003!S32</f>
        <v>0</v>
      </c>
      <c r="F459" s="139">
        <f>UGAROMLITAL1003!T32</f>
        <v>0</v>
      </c>
      <c r="G459" s="139">
        <f>UGAROMLITAL1003!U32</f>
        <v>0</v>
      </c>
      <c r="H459" s="141">
        <f>UGAROMLITAL1003!V32</f>
        <v>0</v>
      </c>
      <c r="I459" s="129">
        <f>UGAROMLITAL1003!W32</f>
        <v>0</v>
      </c>
      <c r="J459" s="82"/>
      <c r="K459" s="65"/>
      <c r="L459" s="65"/>
    </row>
    <row r="460" spans="1:12" s="60" customFormat="1" ht="5.0999999999999996" customHeight="1" thickBot="1" x14ac:dyDescent="0.25">
      <c r="B460" s="61"/>
      <c r="C460" s="63"/>
      <c r="D460" s="65"/>
      <c r="E460" s="142"/>
      <c r="F460" s="142"/>
      <c r="G460" s="65"/>
      <c r="H460" s="77"/>
      <c r="I460" s="83"/>
      <c r="J460" s="79"/>
      <c r="K460" s="83"/>
      <c r="L460" s="65"/>
    </row>
    <row r="461" spans="1:12" s="60" customFormat="1" x14ac:dyDescent="0.2">
      <c r="B461" s="61"/>
      <c r="C461" s="64" t="s">
        <v>88</v>
      </c>
      <c r="D461" s="102" t="s">
        <v>85</v>
      </c>
      <c r="E461" s="143" t="s">
        <v>112</v>
      </c>
      <c r="F461" s="134" t="s">
        <v>113</v>
      </c>
      <c r="G461" s="84" t="s">
        <v>117</v>
      </c>
      <c r="H461" s="84" t="s">
        <v>116</v>
      </c>
      <c r="I461" s="84" t="s">
        <v>86</v>
      </c>
      <c r="J461" s="62"/>
      <c r="K461" s="65"/>
      <c r="L461" s="65"/>
    </row>
    <row r="462" spans="1:12" s="60" customFormat="1" ht="15.75" thickBot="1" x14ac:dyDescent="0.25">
      <c r="B462" s="61"/>
      <c r="C462" s="66" t="str">
        <f>UGAROMLITAL1003!$H$3</f>
        <v>##-###</v>
      </c>
      <c r="D462" s="101">
        <f>UGAROMLITAL1003!X32</f>
        <v>0</v>
      </c>
      <c r="E462" s="144">
        <f>UGAROMLITAL1003!Y32</f>
        <v>0</v>
      </c>
      <c r="F462" s="145">
        <f>UGAROMLITAL1003!Z32</f>
        <v>0</v>
      </c>
      <c r="G462" s="101">
        <f>UGAROMLITAL1003!AA32</f>
        <v>0</v>
      </c>
      <c r="H462" s="101">
        <f>UGAROMLITAL1003!AB32</f>
        <v>0</v>
      </c>
      <c r="I462" s="101">
        <f>UGAROMLITAL1003!AC32</f>
        <v>0</v>
      </c>
      <c r="J462" s="62"/>
    </row>
    <row r="463" spans="1:12" s="60" customFormat="1" ht="5.0999999999999996" customHeight="1" thickBot="1" x14ac:dyDescent="0.25">
      <c r="B463" s="61"/>
      <c r="C463" s="66"/>
      <c r="D463" s="65"/>
      <c r="E463" s="49"/>
      <c r="F463" s="65"/>
      <c r="G463" s="65"/>
      <c r="H463" s="85"/>
      <c r="I463" s="86"/>
      <c r="J463" s="62"/>
    </row>
    <row r="464" spans="1:12" s="60" customFormat="1" ht="15.75" thickBot="1" x14ac:dyDescent="0.25">
      <c r="A464" s="62"/>
      <c r="B464" s="65"/>
      <c r="C464" s="64" t="s">
        <v>89</v>
      </c>
      <c r="D464" s="67"/>
      <c r="E464" s="68" t="s">
        <v>90</v>
      </c>
      <c r="F464" s="69"/>
      <c r="G464" s="62"/>
      <c r="H464" s="94" t="s">
        <v>87</v>
      </c>
      <c r="I464" s="61"/>
      <c r="J464" s="62"/>
    </row>
    <row r="465" spans="1:12" s="60" customFormat="1" x14ac:dyDescent="0.2">
      <c r="A465" s="62"/>
      <c r="B465" s="65"/>
      <c r="C465" s="63" t="str">
        <f>UGAROMLITAL1003!$C$3</f>
        <v>Name Name</v>
      </c>
      <c r="D465" s="70" t="s">
        <v>92</v>
      </c>
      <c r="E465" s="71" t="s">
        <v>93</v>
      </c>
      <c r="F465" s="72" t="s">
        <v>94</v>
      </c>
      <c r="G465" s="89" t="s">
        <v>91</v>
      </c>
      <c r="H465" s="95">
        <f>UGAROMLITAL1003!E32</f>
        <v>0</v>
      </c>
      <c r="I465" s="87" t="s">
        <v>95</v>
      </c>
      <c r="J465" s="62"/>
    </row>
    <row r="466" spans="1:12" ht="16.5" thickBot="1" x14ac:dyDescent="0.3">
      <c r="A466" s="100"/>
      <c r="B466" s="104"/>
      <c r="C466" s="62"/>
      <c r="D466" s="73"/>
      <c r="E466" s="73"/>
      <c r="F466" s="52"/>
      <c r="G466" s="90">
        <f ca="1">TODAY()</f>
        <v>41285</v>
      </c>
      <c r="H466" s="96" t="str">
        <f>UGAROMLITAL1003!D32</f>
        <v/>
      </c>
      <c r="I466" s="88" t="str">
        <f>UGAROMLITAL1003!$C$3</f>
        <v>Name Name</v>
      </c>
      <c r="J466" s="100"/>
      <c r="K466" s="1"/>
    </row>
    <row r="467" spans="1:12" ht="5.0999999999999996" customHeight="1" thickBot="1" x14ac:dyDescent="0.3">
      <c r="A467" s="100"/>
      <c r="B467" s="107"/>
      <c r="C467" s="49"/>
      <c r="D467" s="74"/>
      <c r="E467" s="74"/>
      <c r="F467" s="74"/>
      <c r="G467" s="92"/>
      <c r="H467" s="93"/>
      <c r="I467" s="44"/>
      <c r="J467" s="106"/>
      <c r="K467" s="105"/>
    </row>
    <row r="468" spans="1:12" ht="9.9499999999999993" customHeight="1" x14ac:dyDescent="0.25">
      <c r="A468" s="150"/>
      <c r="B468" s="151"/>
      <c r="C468" s="146"/>
      <c r="D468" s="76"/>
      <c r="E468" s="76"/>
      <c r="F468" s="76"/>
      <c r="G468" s="75"/>
      <c r="H468" s="97"/>
      <c r="I468" s="98"/>
      <c r="J468" s="150"/>
      <c r="K468" s="150"/>
    </row>
    <row r="469" spans="1:12" ht="9.9499999999999993" customHeight="1" thickBot="1" x14ac:dyDescent="0.3">
      <c r="A469" s="1"/>
      <c r="B469" s="99"/>
      <c r="C469" s="99"/>
      <c r="D469" s="99"/>
      <c r="E469" s="99"/>
      <c r="F469" s="99"/>
      <c r="G469" s="99"/>
      <c r="H469" s="99"/>
      <c r="I469" s="99"/>
      <c r="J469" s="99"/>
      <c r="K469" s="1"/>
    </row>
    <row r="470" spans="1:12" s="60" customFormat="1" ht="5.0999999999999996" customHeight="1" thickBot="1" x14ac:dyDescent="0.25">
      <c r="A470" s="62"/>
      <c r="B470" s="65"/>
      <c r="C470" s="65"/>
      <c r="D470" s="131"/>
      <c r="E470" s="131"/>
      <c r="F470" s="131"/>
      <c r="G470" s="131"/>
      <c r="H470" s="131"/>
      <c r="I470" s="53"/>
      <c r="J470" s="91"/>
      <c r="K470" s="65"/>
    </row>
    <row r="471" spans="1:12" s="60" customFormat="1" x14ac:dyDescent="0.2">
      <c r="B471" s="61"/>
      <c r="C471" s="132" t="s">
        <v>6</v>
      </c>
      <c r="D471" s="137" t="s">
        <v>96</v>
      </c>
      <c r="E471" s="135" t="s">
        <v>97</v>
      </c>
      <c r="F471" s="135" t="s">
        <v>98</v>
      </c>
      <c r="G471" s="135" t="s">
        <v>99</v>
      </c>
      <c r="H471" s="134" t="s">
        <v>100</v>
      </c>
      <c r="I471" s="124" t="s">
        <v>114</v>
      </c>
      <c r="J471" s="78"/>
      <c r="K471" s="65"/>
    </row>
    <row r="472" spans="1:12" s="60" customFormat="1" ht="13.5" thickBot="1" x14ac:dyDescent="0.25">
      <c r="B472" s="61"/>
      <c r="C472" s="133" t="str">
        <f>UGAROMLITAL1003!$B$33</f>
        <v>Student 27</v>
      </c>
      <c r="D472" s="138">
        <f>UGAROMLITAL1003!F33</f>
        <v>0</v>
      </c>
      <c r="E472" s="136">
        <f>UGAROMLITAL1003!G33</f>
        <v>0</v>
      </c>
      <c r="F472" s="136">
        <f>UGAROMLITAL1003!H33</f>
        <v>0</v>
      </c>
      <c r="G472" s="136">
        <f>UGAROMLITAL1003!I33</f>
        <v>0</v>
      </c>
      <c r="H472" s="128">
        <f>UGAROMLITAL1003!J33</f>
        <v>0</v>
      </c>
      <c r="I472" s="123">
        <f>UGAROMLITAL1003!K33</f>
        <v>0</v>
      </c>
      <c r="J472" s="80"/>
      <c r="K472" s="65"/>
    </row>
    <row r="473" spans="1:12" s="60" customFormat="1" ht="5.0999999999999996" customHeight="1" x14ac:dyDescent="0.2">
      <c r="B473" s="61"/>
      <c r="C473" s="63"/>
      <c r="D473" s="77"/>
      <c r="E473" s="126"/>
      <c r="F473" s="77"/>
      <c r="G473" s="77"/>
      <c r="H473" s="77"/>
      <c r="I473" s="127"/>
      <c r="J473" s="103"/>
      <c r="K473" s="65"/>
    </row>
    <row r="474" spans="1:12" s="60" customFormat="1" ht="12.75" x14ac:dyDescent="0.2">
      <c r="B474" s="61"/>
      <c r="C474" s="63" t="str">
        <f>UGAROMLITAL1003!$C$2</f>
        <v>semeYYY</v>
      </c>
      <c r="D474" s="137" t="s">
        <v>101</v>
      </c>
      <c r="E474" s="137" t="s">
        <v>102</v>
      </c>
      <c r="F474" s="135" t="s">
        <v>103</v>
      </c>
      <c r="G474" s="135" t="s">
        <v>104</v>
      </c>
      <c r="H474" s="135" t="s">
        <v>105</v>
      </c>
      <c r="I474" s="135" t="s">
        <v>106</v>
      </c>
      <c r="J474" s="81"/>
      <c r="K474" s="65"/>
    </row>
    <row r="475" spans="1:12" s="60" customFormat="1" ht="13.5" thickBot="1" x14ac:dyDescent="0.25">
      <c r="B475" s="61"/>
      <c r="C475" s="63"/>
      <c r="D475" s="138">
        <f>UGAROMLITAL1003!L33</f>
        <v>0</v>
      </c>
      <c r="E475" s="138">
        <f>UGAROMLITAL1003!M33</f>
        <v>0</v>
      </c>
      <c r="F475" s="136">
        <f>UGAROMLITAL1003!N33</f>
        <v>0</v>
      </c>
      <c r="G475" s="136">
        <f>UGAROMLITAL1003!O33</f>
        <v>0</v>
      </c>
      <c r="H475" s="136">
        <f>UGAROMLITAL1003!P33</f>
        <v>0</v>
      </c>
      <c r="I475" s="125">
        <f>UGAROMLITAL1003!Q33</f>
        <v>0</v>
      </c>
      <c r="J475" s="81"/>
      <c r="K475" s="65"/>
    </row>
    <row r="476" spans="1:12" s="60" customFormat="1" x14ac:dyDescent="0.2">
      <c r="B476" s="61"/>
      <c r="C476" s="64" t="s">
        <v>84</v>
      </c>
      <c r="D476" s="140" t="s">
        <v>108</v>
      </c>
      <c r="E476" s="140" t="s">
        <v>108</v>
      </c>
      <c r="F476" s="139" t="s">
        <v>109</v>
      </c>
      <c r="G476" s="139" t="s">
        <v>110</v>
      </c>
      <c r="H476" s="141" t="s">
        <v>111</v>
      </c>
      <c r="I476" s="130" t="s">
        <v>115</v>
      </c>
      <c r="J476" s="81"/>
      <c r="K476" s="65"/>
    </row>
    <row r="477" spans="1:12" s="60" customFormat="1" ht="15.75" thickBot="1" x14ac:dyDescent="0.25">
      <c r="B477" s="61"/>
      <c r="C477" s="63" t="str">
        <f>UGAROMLITAL1003!$H$2</f>
        <v>ITAL1003</v>
      </c>
      <c r="D477" s="140">
        <f>UGAROMLITAL1003!R33</f>
        <v>0</v>
      </c>
      <c r="E477" s="140">
        <f>UGAROMLITAL1003!S33</f>
        <v>0</v>
      </c>
      <c r="F477" s="139">
        <f>UGAROMLITAL1003!T33</f>
        <v>0</v>
      </c>
      <c r="G477" s="139">
        <f>UGAROMLITAL1003!U33</f>
        <v>0</v>
      </c>
      <c r="H477" s="141">
        <f>UGAROMLITAL1003!V33</f>
        <v>0</v>
      </c>
      <c r="I477" s="129">
        <f>UGAROMLITAL1003!W33</f>
        <v>0</v>
      </c>
      <c r="J477" s="82"/>
      <c r="K477" s="65"/>
      <c r="L477" s="65"/>
    </row>
    <row r="478" spans="1:12" s="60" customFormat="1" ht="5.0999999999999996" customHeight="1" thickBot="1" x14ac:dyDescent="0.25">
      <c r="B478" s="61"/>
      <c r="C478" s="63"/>
      <c r="D478" s="65"/>
      <c r="E478" s="142"/>
      <c r="F478" s="142"/>
      <c r="G478" s="65"/>
      <c r="H478" s="77"/>
      <c r="I478" s="83"/>
      <c r="J478" s="79"/>
      <c r="K478" s="83"/>
      <c r="L478" s="65"/>
    </row>
    <row r="479" spans="1:12" s="60" customFormat="1" x14ac:dyDescent="0.2">
      <c r="B479" s="61"/>
      <c r="C479" s="64" t="s">
        <v>88</v>
      </c>
      <c r="D479" s="102" t="s">
        <v>85</v>
      </c>
      <c r="E479" s="143" t="s">
        <v>112</v>
      </c>
      <c r="F479" s="134" t="s">
        <v>113</v>
      </c>
      <c r="G479" s="84" t="s">
        <v>117</v>
      </c>
      <c r="H479" s="84" t="s">
        <v>116</v>
      </c>
      <c r="I479" s="84" t="s">
        <v>86</v>
      </c>
      <c r="J479" s="62"/>
      <c r="K479" s="65"/>
      <c r="L479" s="65"/>
    </row>
    <row r="480" spans="1:12" s="60" customFormat="1" ht="15.75" thickBot="1" x14ac:dyDescent="0.25">
      <c r="B480" s="61"/>
      <c r="C480" s="66" t="str">
        <f>UGAROMLITAL1003!$H$3</f>
        <v>##-###</v>
      </c>
      <c r="D480" s="101">
        <f>UGAROMLITAL1003!X33</f>
        <v>0</v>
      </c>
      <c r="E480" s="144">
        <f>UGAROMLITAL1003!Y33</f>
        <v>0</v>
      </c>
      <c r="F480" s="145">
        <f>UGAROMLITAL1003!Z33</f>
        <v>0</v>
      </c>
      <c r="G480" s="101">
        <f>UGAROMLITAL1003!AA33</f>
        <v>0</v>
      </c>
      <c r="H480" s="101">
        <f>UGAROMLITAL1003!AB33</f>
        <v>0</v>
      </c>
      <c r="I480" s="101">
        <f>UGAROMLITAL1003!AC33</f>
        <v>0</v>
      </c>
      <c r="J480" s="62"/>
    </row>
    <row r="481" spans="1:12" s="60" customFormat="1" ht="5.0999999999999996" customHeight="1" thickBot="1" x14ac:dyDescent="0.25">
      <c r="B481" s="61"/>
      <c r="C481" s="66"/>
      <c r="D481" s="65"/>
      <c r="E481" s="49"/>
      <c r="F481" s="65"/>
      <c r="G481" s="65"/>
      <c r="H481" s="85"/>
      <c r="I481" s="86"/>
      <c r="J481" s="62"/>
    </row>
    <row r="482" spans="1:12" s="60" customFormat="1" ht="15.75" thickBot="1" x14ac:dyDescent="0.25">
      <c r="A482" s="62"/>
      <c r="B482" s="65"/>
      <c r="C482" s="64" t="s">
        <v>89</v>
      </c>
      <c r="D482" s="67"/>
      <c r="E482" s="68" t="s">
        <v>90</v>
      </c>
      <c r="F482" s="69"/>
      <c r="G482" s="62"/>
      <c r="H482" s="94" t="s">
        <v>87</v>
      </c>
      <c r="I482" s="61"/>
      <c r="J482" s="62"/>
    </row>
    <row r="483" spans="1:12" s="60" customFormat="1" x14ac:dyDescent="0.2">
      <c r="A483" s="62"/>
      <c r="B483" s="65"/>
      <c r="C483" s="63" t="str">
        <f>UGAROMLITAL1003!$C$3</f>
        <v>Name Name</v>
      </c>
      <c r="D483" s="70" t="s">
        <v>92</v>
      </c>
      <c r="E483" s="71" t="s">
        <v>93</v>
      </c>
      <c r="F483" s="72" t="s">
        <v>94</v>
      </c>
      <c r="G483" s="89" t="s">
        <v>91</v>
      </c>
      <c r="H483" s="95">
        <f>UGAROMLITAL1003!E33</f>
        <v>0</v>
      </c>
      <c r="I483" s="87" t="s">
        <v>95</v>
      </c>
      <c r="J483" s="62"/>
    </row>
    <row r="484" spans="1:12" ht="16.5" thickBot="1" x14ac:dyDescent="0.3">
      <c r="A484" s="100"/>
      <c r="B484" s="104"/>
      <c r="C484" s="62"/>
      <c r="D484" s="73"/>
      <c r="E484" s="73"/>
      <c r="F484" s="52"/>
      <c r="G484" s="90">
        <f ca="1">TODAY()</f>
        <v>41285</v>
      </c>
      <c r="H484" s="96" t="str">
        <f>UGAROMLITAL1003!D33</f>
        <v/>
      </c>
      <c r="I484" s="88" t="str">
        <f>UGAROMLITAL1003!$C$3</f>
        <v>Name Name</v>
      </c>
      <c r="J484" s="100"/>
      <c r="K484" s="1"/>
    </row>
    <row r="485" spans="1:12" ht="5.0999999999999996" customHeight="1" thickBot="1" x14ac:dyDescent="0.3">
      <c r="A485" s="100"/>
      <c r="B485" s="107"/>
      <c r="C485" s="49"/>
      <c r="D485" s="74"/>
      <c r="E485" s="74"/>
      <c r="F485" s="74"/>
      <c r="G485" s="92"/>
      <c r="H485" s="93"/>
      <c r="I485" s="44"/>
      <c r="J485" s="106"/>
      <c r="K485" s="105"/>
    </row>
    <row r="486" spans="1:12" ht="9.9499999999999993" customHeight="1" x14ac:dyDescent="0.25">
      <c r="A486" s="150"/>
      <c r="B486" s="151"/>
      <c r="C486" s="146"/>
      <c r="D486" s="76"/>
      <c r="E486" s="76"/>
      <c r="F486" s="76"/>
      <c r="G486" s="75"/>
      <c r="H486" s="97"/>
      <c r="I486" s="98"/>
      <c r="J486" s="150"/>
      <c r="K486" s="150"/>
    </row>
    <row r="487" spans="1:12" ht="9.9499999999999993" customHeight="1" thickBot="1" x14ac:dyDescent="0.3">
      <c r="A487" s="1"/>
      <c r="B487" s="99"/>
      <c r="C487" s="99"/>
      <c r="D487" s="99"/>
      <c r="E487" s="99"/>
      <c r="F487" s="99"/>
      <c r="G487" s="99"/>
      <c r="H487" s="99"/>
      <c r="I487" s="99"/>
      <c r="J487" s="99"/>
      <c r="K487" s="1"/>
    </row>
    <row r="488" spans="1:12" s="60" customFormat="1" ht="5.0999999999999996" customHeight="1" thickBot="1" x14ac:dyDescent="0.25">
      <c r="A488" s="62"/>
      <c r="B488" s="65"/>
      <c r="C488" s="65"/>
      <c r="D488" s="131"/>
      <c r="E488" s="131"/>
      <c r="F488" s="131"/>
      <c r="G488" s="131"/>
      <c r="H488" s="131"/>
      <c r="I488" s="53"/>
      <c r="J488" s="91"/>
      <c r="K488" s="65"/>
    </row>
    <row r="489" spans="1:12" s="60" customFormat="1" x14ac:dyDescent="0.2">
      <c r="B489" s="61"/>
      <c r="C489" s="132" t="s">
        <v>6</v>
      </c>
      <c r="D489" s="137" t="s">
        <v>96</v>
      </c>
      <c r="E489" s="135" t="s">
        <v>97</v>
      </c>
      <c r="F489" s="135" t="s">
        <v>98</v>
      </c>
      <c r="G489" s="135" t="s">
        <v>99</v>
      </c>
      <c r="H489" s="134" t="s">
        <v>100</v>
      </c>
      <c r="I489" s="124" t="s">
        <v>114</v>
      </c>
      <c r="J489" s="78"/>
      <c r="K489" s="65"/>
    </row>
    <row r="490" spans="1:12" s="60" customFormat="1" ht="13.5" thickBot="1" x14ac:dyDescent="0.25">
      <c r="B490" s="61"/>
      <c r="C490" s="133" t="str">
        <f>UGAROMLITAL1003!$B$34</f>
        <v>Student 28</v>
      </c>
      <c r="D490" s="138">
        <f>UGAROMLITAL1003!F34</f>
        <v>0</v>
      </c>
      <c r="E490" s="136">
        <f>UGAROMLITAL1003!G34</f>
        <v>0</v>
      </c>
      <c r="F490" s="136">
        <f>UGAROMLITAL1003!H34</f>
        <v>0</v>
      </c>
      <c r="G490" s="136">
        <f>UGAROMLITAL1003!I34</f>
        <v>0</v>
      </c>
      <c r="H490" s="128">
        <f>UGAROMLITAL1003!J34</f>
        <v>0</v>
      </c>
      <c r="I490" s="123">
        <f>UGAROMLITAL1003!K34</f>
        <v>0</v>
      </c>
      <c r="J490" s="80"/>
      <c r="K490" s="65"/>
    </row>
    <row r="491" spans="1:12" s="60" customFormat="1" ht="5.0999999999999996" customHeight="1" x14ac:dyDescent="0.2">
      <c r="B491" s="61"/>
      <c r="C491" s="63"/>
      <c r="D491" s="77"/>
      <c r="E491" s="126"/>
      <c r="F491" s="77"/>
      <c r="G491" s="77"/>
      <c r="H491" s="77"/>
      <c r="I491" s="127"/>
      <c r="J491" s="103"/>
      <c r="K491" s="65"/>
    </row>
    <row r="492" spans="1:12" s="60" customFormat="1" ht="12.75" x14ac:dyDescent="0.2">
      <c r="B492" s="61"/>
      <c r="C492" s="63" t="str">
        <f>UGAROMLITAL1003!$C$2</f>
        <v>semeYYY</v>
      </c>
      <c r="D492" s="137" t="s">
        <v>101</v>
      </c>
      <c r="E492" s="137" t="s">
        <v>102</v>
      </c>
      <c r="F492" s="135" t="s">
        <v>103</v>
      </c>
      <c r="G492" s="135" t="s">
        <v>104</v>
      </c>
      <c r="H492" s="135" t="s">
        <v>105</v>
      </c>
      <c r="I492" s="135" t="s">
        <v>106</v>
      </c>
      <c r="J492" s="81"/>
      <c r="K492" s="65"/>
    </row>
    <row r="493" spans="1:12" s="60" customFormat="1" ht="13.5" thickBot="1" x14ac:dyDescent="0.25">
      <c r="B493" s="61"/>
      <c r="C493" s="63"/>
      <c r="D493" s="138">
        <f>UGAROMLITAL1003!L34</f>
        <v>0</v>
      </c>
      <c r="E493" s="138">
        <f>UGAROMLITAL1003!M34</f>
        <v>0</v>
      </c>
      <c r="F493" s="136">
        <f>UGAROMLITAL1003!N34</f>
        <v>0</v>
      </c>
      <c r="G493" s="136">
        <f>UGAROMLITAL1003!O34</f>
        <v>0</v>
      </c>
      <c r="H493" s="136">
        <f>UGAROMLITAL1003!P34</f>
        <v>0</v>
      </c>
      <c r="I493" s="125">
        <f>UGAROMLITAL1003!Q34</f>
        <v>0</v>
      </c>
      <c r="J493" s="81"/>
      <c r="K493" s="65"/>
    </row>
    <row r="494" spans="1:12" s="60" customFormat="1" x14ac:dyDescent="0.2">
      <c r="B494" s="61"/>
      <c r="C494" s="64" t="s">
        <v>84</v>
      </c>
      <c r="D494" s="140" t="s">
        <v>108</v>
      </c>
      <c r="E494" s="140" t="s">
        <v>108</v>
      </c>
      <c r="F494" s="139" t="s">
        <v>109</v>
      </c>
      <c r="G494" s="139" t="s">
        <v>110</v>
      </c>
      <c r="H494" s="141" t="s">
        <v>111</v>
      </c>
      <c r="I494" s="130" t="s">
        <v>115</v>
      </c>
      <c r="J494" s="81"/>
      <c r="K494" s="65"/>
    </row>
    <row r="495" spans="1:12" s="60" customFormat="1" ht="15.75" thickBot="1" x14ac:dyDescent="0.25">
      <c r="B495" s="61"/>
      <c r="C495" s="63" t="str">
        <f>UGAROMLITAL1003!$H$2</f>
        <v>ITAL1003</v>
      </c>
      <c r="D495" s="140">
        <f>UGAROMLITAL1003!R34</f>
        <v>0</v>
      </c>
      <c r="E495" s="140">
        <f>UGAROMLITAL1003!S34</f>
        <v>0</v>
      </c>
      <c r="F495" s="139">
        <f>UGAROMLITAL1003!T34</f>
        <v>0</v>
      </c>
      <c r="G495" s="139">
        <f>UGAROMLITAL1003!U34</f>
        <v>0</v>
      </c>
      <c r="H495" s="141">
        <f>UGAROMLITAL1003!V34</f>
        <v>0</v>
      </c>
      <c r="I495" s="129">
        <f>UGAROMLITAL1003!W34</f>
        <v>0</v>
      </c>
      <c r="J495" s="82"/>
      <c r="K495" s="65"/>
      <c r="L495" s="65"/>
    </row>
    <row r="496" spans="1:12" s="60" customFormat="1" ht="5.0999999999999996" customHeight="1" thickBot="1" x14ac:dyDescent="0.25">
      <c r="B496" s="61"/>
      <c r="C496" s="63"/>
      <c r="D496" s="65"/>
      <c r="E496" s="142"/>
      <c r="F496" s="142"/>
      <c r="G496" s="65"/>
      <c r="H496" s="77"/>
      <c r="I496" s="83"/>
      <c r="J496" s="79"/>
      <c r="K496" s="83"/>
      <c r="L496" s="65"/>
    </row>
    <row r="497" spans="1:12" s="60" customFormat="1" x14ac:dyDescent="0.2">
      <c r="B497" s="61"/>
      <c r="C497" s="64" t="s">
        <v>88</v>
      </c>
      <c r="D497" s="102" t="s">
        <v>85</v>
      </c>
      <c r="E497" s="143" t="s">
        <v>112</v>
      </c>
      <c r="F497" s="134" t="s">
        <v>113</v>
      </c>
      <c r="G497" s="84" t="s">
        <v>117</v>
      </c>
      <c r="H497" s="84" t="s">
        <v>116</v>
      </c>
      <c r="I497" s="84" t="s">
        <v>86</v>
      </c>
      <c r="J497" s="62"/>
      <c r="K497" s="65"/>
      <c r="L497" s="65"/>
    </row>
    <row r="498" spans="1:12" s="60" customFormat="1" ht="15.75" thickBot="1" x14ac:dyDescent="0.25">
      <c r="B498" s="61"/>
      <c r="C498" s="66" t="str">
        <f>UGAROMLITAL1003!$H$3</f>
        <v>##-###</v>
      </c>
      <c r="D498" s="101">
        <f>UGAROMLITAL1003!X34</f>
        <v>0</v>
      </c>
      <c r="E498" s="144">
        <f>UGAROMLITAL1003!Y34</f>
        <v>0</v>
      </c>
      <c r="F498" s="145">
        <f>UGAROMLITAL1003!Z34</f>
        <v>0</v>
      </c>
      <c r="G498" s="101">
        <f>UGAROMLITAL1003!AA34</f>
        <v>0</v>
      </c>
      <c r="H498" s="101">
        <f>UGAROMLITAL1003!AB34</f>
        <v>0</v>
      </c>
      <c r="I498" s="101">
        <f>UGAROMLITAL1003!AC34</f>
        <v>0</v>
      </c>
      <c r="J498" s="62"/>
    </row>
    <row r="499" spans="1:12" s="60" customFormat="1" ht="5.0999999999999996" customHeight="1" thickBot="1" x14ac:dyDescent="0.25">
      <c r="B499" s="61"/>
      <c r="C499" s="66"/>
      <c r="D499" s="65"/>
      <c r="E499" s="49"/>
      <c r="F499" s="65"/>
      <c r="G499" s="65"/>
      <c r="H499" s="85"/>
      <c r="I499" s="86"/>
      <c r="J499" s="62"/>
    </row>
    <row r="500" spans="1:12" s="60" customFormat="1" ht="15.75" thickBot="1" x14ac:dyDescent="0.25">
      <c r="A500" s="62"/>
      <c r="B500" s="65"/>
      <c r="C500" s="64" t="s">
        <v>89</v>
      </c>
      <c r="D500" s="67"/>
      <c r="E500" s="68" t="s">
        <v>90</v>
      </c>
      <c r="F500" s="69"/>
      <c r="G500" s="62"/>
      <c r="H500" s="94" t="s">
        <v>87</v>
      </c>
      <c r="I500" s="61"/>
      <c r="J500" s="62"/>
    </row>
    <row r="501" spans="1:12" s="60" customFormat="1" x14ac:dyDescent="0.2">
      <c r="A501" s="62"/>
      <c r="B501" s="65"/>
      <c r="C501" s="63" t="str">
        <f>UGAROMLITAL1003!$C$3</f>
        <v>Name Name</v>
      </c>
      <c r="D501" s="70" t="s">
        <v>92</v>
      </c>
      <c r="E501" s="71" t="s">
        <v>93</v>
      </c>
      <c r="F501" s="72" t="s">
        <v>94</v>
      </c>
      <c r="G501" s="89" t="s">
        <v>91</v>
      </c>
      <c r="H501" s="95">
        <f>UGAROMLITAL1003!E34</f>
        <v>0</v>
      </c>
      <c r="I501" s="87" t="s">
        <v>95</v>
      </c>
      <c r="J501" s="62"/>
    </row>
    <row r="502" spans="1:12" ht="16.5" thickBot="1" x14ac:dyDescent="0.3">
      <c r="A502" s="100"/>
      <c r="B502" s="104"/>
      <c r="C502" s="62"/>
      <c r="D502" s="73"/>
      <c r="E502" s="73"/>
      <c r="F502" s="52"/>
      <c r="G502" s="90">
        <f ca="1">TODAY()</f>
        <v>41285</v>
      </c>
      <c r="H502" s="96" t="str">
        <f>UGAROMLITAL1003!D34</f>
        <v/>
      </c>
      <c r="I502" s="88" t="str">
        <f>UGAROMLITAL1003!$C$3</f>
        <v>Name Name</v>
      </c>
      <c r="J502" s="100"/>
      <c r="K502" s="1"/>
    </row>
    <row r="503" spans="1:12" ht="5.0999999999999996" customHeight="1" thickBot="1" x14ac:dyDescent="0.3">
      <c r="A503" s="100"/>
      <c r="B503" s="107"/>
      <c r="C503" s="49"/>
      <c r="D503" s="74"/>
      <c r="E503" s="74"/>
      <c r="F503" s="74"/>
      <c r="G503" s="92"/>
      <c r="H503" s="93"/>
      <c r="I503" s="44"/>
      <c r="J503" s="106"/>
      <c r="K503" s="105"/>
    </row>
    <row r="504" spans="1:12" ht="9.9499999999999993" customHeight="1" x14ac:dyDescent="0.25">
      <c r="A504" s="150"/>
      <c r="B504" s="151"/>
      <c r="C504" s="146"/>
      <c r="D504" s="76"/>
      <c r="E504" s="76"/>
      <c r="F504" s="76"/>
      <c r="G504" s="75"/>
      <c r="H504" s="97"/>
      <c r="I504" s="98"/>
      <c r="J504" s="150"/>
      <c r="K504" s="150"/>
    </row>
    <row r="505" spans="1:12" ht="9.9499999999999993" customHeight="1" thickBot="1" x14ac:dyDescent="0.3">
      <c r="A505" s="1"/>
      <c r="B505" s="99"/>
      <c r="C505" s="99"/>
      <c r="D505" s="99"/>
      <c r="E505" s="99"/>
      <c r="F505" s="99"/>
      <c r="G505" s="99"/>
      <c r="H505" s="99"/>
      <c r="I505" s="99"/>
      <c r="J505" s="99"/>
      <c r="K505" s="1"/>
    </row>
    <row r="506" spans="1:12" s="60" customFormat="1" ht="5.0999999999999996" customHeight="1" thickBot="1" x14ac:dyDescent="0.25">
      <c r="A506" s="62"/>
      <c r="B506" s="65"/>
      <c r="C506" s="65"/>
      <c r="D506" s="131"/>
      <c r="E506" s="131"/>
      <c r="F506" s="131"/>
      <c r="G506" s="131"/>
      <c r="H506" s="131"/>
      <c r="I506" s="53"/>
      <c r="J506" s="91"/>
      <c r="K506" s="65"/>
    </row>
    <row r="507" spans="1:12" s="60" customFormat="1" x14ac:dyDescent="0.2">
      <c r="B507" s="61"/>
      <c r="C507" s="132" t="s">
        <v>6</v>
      </c>
      <c r="D507" s="137" t="s">
        <v>96</v>
      </c>
      <c r="E507" s="135" t="s">
        <v>97</v>
      </c>
      <c r="F507" s="135" t="s">
        <v>98</v>
      </c>
      <c r="G507" s="135" t="s">
        <v>99</v>
      </c>
      <c r="H507" s="134" t="s">
        <v>100</v>
      </c>
      <c r="I507" s="124" t="s">
        <v>114</v>
      </c>
      <c r="J507" s="78"/>
      <c r="K507" s="65"/>
    </row>
    <row r="508" spans="1:12" s="60" customFormat="1" ht="13.5" thickBot="1" x14ac:dyDescent="0.25">
      <c r="B508" s="61"/>
      <c r="C508" s="133" t="str">
        <f>UGAROMLITAL1003!$B$35</f>
        <v>Student 29</v>
      </c>
      <c r="D508" s="138">
        <f>UGAROMLITAL1003!F35</f>
        <v>0</v>
      </c>
      <c r="E508" s="136">
        <f>UGAROMLITAL1003!G35</f>
        <v>0</v>
      </c>
      <c r="F508" s="136">
        <f>UGAROMLITAL1003!H35</f>
        <v>0</v>
      </c>
      <c r="G508" s="136">
        <f>UGAROMLITAL1003!I35</f>
        <v>0</v>
      </c>
      <c r="H508" s="128">
        <f>UGAROMLITAL1003!J35</f>
        <v>0</v>
      </c>
      <c r="I508" s="123">
        <f>UGAROMLITAL1003!K35</f>
        <v>0</v>
      </c>
      <c r="J508" s="80"/>
      <c r="K508" s="65"/>
    </row>
    <row r="509" spans="1:12" s="60" customFormat="1" ht="5.0999999999999996" customHeight="1" x14ac:dyDescent="0.2">
      <c r="B509" s="61"/>
      <c r="C509" s="63"/>
      <c r="D509" s="77"/>
      <c r="E509" s="126"/>
      <c r="F509" s="77"/>
      <c r="G509" s="77"/>
      <c r="H509" s="77"/>
      <c r="I509" s="127"/>
      <c r="J509" s="103"/>
      <c r="K509" s="65"/>
    </row>
    <row r="510" spans="1:12" s="60" customFormat="1" ht="12.75" x14ac:dyDescent="0.2">
      <c r="B510" s="61"/>
      <c r="C510" s="63" t="str">
        <f>UGAROMLITAL1003!$C$2</f>
        <v>semeYYY</v>
      </c>
      <c r="D510" s="137" t="s">
        <v>101</v>
      </c>
      <c r="E510" s="137" t="s">
        <v>102</v>
      </c>
      <c r="F510" s="135" t="s">
        <v>103</v>
      </c>
      <c r="G510" s="135" t="s">
        <v>104</v>
      </c>
      <c r="H510" s="135" t="s">
        <v>105</v>
      </c>
      <c r="I510" s="135" t="s">
        <v>106</v>
      </c>
      <c r="J510" s="81"/>
      <c r="K510" s="65"/>
    </row>
    <row r="511" spans="1:12" s="60" customFormat="1" ht="13.5" thickBot="1" x14ac:dyDescent="0.25">
      <c r="B511" s="61"/>
      <c r="C511" s="63"/>
      <c r="D511" s="138">
        <f>UGAROMLITAL1003!L35</f>
        <v>0</v>
      </c>
      <c r="E511" s="138">
        <f>UGAROMLITAL1003!M35</f>
        <v>0</v>
      </c>
      <c r="F511" s="136">
        <f>UGAROMLITAL1003!N35</f>
        <v>0</v>
      </c>
      <c r="G511" s="136">
        <f>UGAROMLITAL1003!O35</f>
        <v>0</v>
      </c>
      <c r="H511" s="136">
        <f>UGAROMLITAL1003!P35</f>
        <v>0</v>
      </c>
      <c r="I511" s="125">
        <f>UGAROMLITAL1003!Q35</f>
        <v>0</v>
      </c>
      <c r="J511" s="81"/>
      <c r="K511" s="65"/>
    </row>
    <row r="512" spans="1:12" s="60" customFormat="1" x14ac:dyDescent="0.2">
      <c r="B512" s="61"/>
      <c r="C512" s="64" t="s">
        <v>84</v>
      </c>
      <c r="D512" s="140" t="s">
        <v>108</v>
      </c>
      <c r="E512" s="140" t="s">
        <v>108</v>
      </c>
      <c r="F512" s="139" t="s">
        <v>109</v>
      </c>
      <c r="G512" s="139" t="s">
        <v>110</v>
      </c>
      <c r="H512" s="141" t="s">
        <v>111</v>
      </c>
      <c r="I512" s="130" t="s">
        <v>115</v>
      </c>
      <c r="J512" s="81"/>
      <c r="K512" s="65"/>
    </row>
    <row r="513" spans="1:12" s="60" customFormat="1" ht="15.75" thickBot="1" x14ac:dyDescent="0.25">
      <c r="B513" s="61"/>
      <c r="C513" s="63" t="str">
        <f>UGAROMLITAL1003!$H$2</f>
        <v>ITAL1003</v>
      </c>
      <c r="D513" s="140">
        <f>UGAROMLITAL1003!R35</f>
        <v>0</v>
      </c>
      <c r="E513" s="140">
        <f>UGAROMLITAL1003!S35</f>
        <v>0</v>
      </c>
      <c r="F513" s="139">
        <f>UGAROMLITAL1003!T35</f>
        <v>0</v>
      </c>
      <c r="G513" s="139">
        <f>UGAROMLITAL1003!U35</f>
        <v>0</v>
      </c>
      <c r="H513" s="141">
        <f>UGAROMLITAL1003!V35</f>
        <v>0</v>
      </c>
      <c r="I513" s="129">
        <f>UGAROMLITAL1003!W35</f>
        <v>0</v>
      </c>
      <c r="J513" s="82"/>
      <c r="K513" s="65"/>
      <c r="L513" s="65"/>
    </row>
    <row r="514" spans="1:12" s="60" customFormat="1" ht="5.0999999999999996" customHeight="1" thickBot="1" x14ac:dyDescent="0.25">
      <c r="B514" s="61"/>
      <c r="C514" s="63"/>
      <c r="D514" s="65"/>
      <c r="E514" s="142"/>
      <c r="F514" s="142"/>
      <c r="G514" s="65"/>
      <c r="H514" s="77"/>
      <c r="I514" s="83"/>
      <c r="J514" s="79"/>
      <c r="K514" s="83"/>
      <c r="L514" s="65"/>
    </row>
    <row r="515" spans="1:12" s="60" customFormat="1" x14ac:dyDescent="0.2">
      <c r="B515" s="61"/>
      <c r="C515" s="64" t="s">
        <v>88</v>
      </c>
      <c r="D515" s="102" t="s">
        <v>85</v>
      </c>
      <c r="E515" s="143" t="s">
        <v>112</v>
      </c>
      <c r="F515" s="134" t="s">
        <v>113</v>
      </c>
      <c r="G515" s="84" t="s">
        <v>117</v>
      </c>
      <c r="H515" s="84" t="s">
        <v>116</v>
      </c>
      <c r="I515" s="84" t="s">
        <v>86</v>
      </c>
      <c r="J515" s="62"/>
      <c r="K515" s="65"/>
      <c r="L515" s="65"/>
    </row>
    <row r="516" spans="1:12" s="60" customFormat="1" ht="15.75" thickBot="1" x14ac:dyDescent="0.25">
      <c r="B516" s="61"/>
      <c r="C516" s="66" t="str">
        <f>UGAROMLITAL1003!$H$3</f>
        <v>##-###</v>
      </c>
      <c r="D516" s="101">
        <f>UGAROMLITAL1003!X35</f>
        <v>0</v>
      </c>
      <c r="E516" s="144">
        <f>UGAROMLITAL1003!Y35</f>
        <v>0</v>
      </c>
      <c r="F516" s="145">
        <f>UGAROMLITAL1003!Z35</f>
        <v>0</v>
      </c>
      <c r="G516" s="101">
        <f>UGAROMLITAL1003!AA35</f>
        <v>0</v>
      </c>
      <c r="H516" s="101">
        <f>UGAROMLITAL1003!AB35</f>
        <v>0</v>
      </c>
      <c r="I516" s="101">
        <f>UGAROMLITAL1003!AC35</f>
        <v>0</v>
      </c>
      <c r="J516" s="62"/>
    </row>
    <row r="517" spans="1:12" s="60" customFormat="1" ht="5.0999999999999996" customHeight="1" thickBot="1" x14ac:dyDescent="0.25">
      <c r="B517" s="61"/>
      <c r="C517" s="66"/>
      <c r="D517" s="65"/>
      <c r="E517" s="49"/>
      <c r="F517" s="65"/>
      <c r="G517" s="65"/>
      <c r="H517" s="85"/>
      <c r="I517" s="86"/>
      <c r="J517" s="62"/>
    </row>
    <row r="518" spans="1:12" s="60" customFormat="1" ht="15.75" thickBot="1" x14ac:dyDescent="0.25">
      <c r="A518" s="62"/>
      <c r="B518" s="65"/>
      <c r="C518" s="64" t="s">
        <v>89</v>
      </c>
      <c r="D518" s="67"/>
      <c r="E518" s="68" t="s">
        <v>90</v>
      </c>
      <c r="F518" s="69"/>
      <c r="G518" s="62"/>
      <c r="H518" s="94" t="s">
        <v>87</v>
      </c>
      <c r="I518" s="61"/>
      <c r="J518" s="62"/>
    </row>
    <row r="519" spans="1:12" s="60" customFormat="1" x14ac:dyDescent="0.2">
      <c r="A519" s="62"/>
      <c r="B519" s="65"/>
      <c r="C519" s="63" t="str">
        <f>UGAROMLITAL1003!$C$3</f>
        <v>Name Name</v>
      </c>
      <c r="D519" s="70" t="s">
        <v>92</v>
      </c>
      <c r="E519" s="71" t="s">
        <v>93</v>
      </c>
      <c r="F519" s="72" t="s">
        <v>94</v>
      </c>
      <c r="G519" s="89" t="s">
        <v>91</v>
      </c>
      <c r="H519" s="95">
        <f>UGAROMLITAL1003!E35</f>
        <v>0</v>
      </c>
      <c r="I519" s="87" t="s">
        <v>95</v>
      </c>
      <c r="J519" s="62"/>
    </row>
    <row r="520" spans="1:12" ht="16.5" thickBot="1" x14ac:dyDescent="0.3">
      <c r="A520" s="100"/>
      <c r="B520" s="104"/>
      <c r="C520" s="62"/>
      <c r="D520" s="73"/>
      <c r="E520" s="73"/>
      <c r="F520" s="52"/>
      <c r="G520" s="90">
        <f ca="1">TODAY()</f>
        <v>41285</v>
      </c>
      <c r="H520" s="96" t="str">
        <f>UGAROMLITAL1003!D35</f>
        <v/>
      </c>
      <c r="I520" s="88" t="str">
        <f>UGAROMLITAL1003!$C$3</f>
        <v>Name Name</v>
      </c>
      <c r="J520" s="100"/>
      <c r="K520" s="1"/>
    </row>
    <row r="521" spans="1:12" ht="5.0999999999999996" customHeight="1" thickBot="1" x14ac:dyDescent="0.3">
      <c r="A521" s="100"/>
      <c r="B521" s="107"/>
      <c r="C521" s="49"/>
      <c r="D521" s="74"/>
      <c r="E521" s="74"/>
      <c r="F521" s="74"/>
      <c r="G521" s="92"/>
      <c r="H521" s="93"/>
      <c r="I521" s="44"/>
      <c r="J521" s="106"/>
      <c r="K521" s="105"/>
    </row>
    <row r="522" spans="1:12" ht="9.9499999999999993" customHeight="1" x14ac:dyDescent="0.25">
      <c r="A522" s="150"/>
      <c r="B522" s="151"/>
      <c r="C522" s="146"/>
      <c r="D522" s="76"/>
      <c r="E522" s="76"/>
      <c r="F522" s="76"/>
      <c r="G522" s="75"/>
      <c r="H522" s="97"/>
      <c r="I522" s="98"/>
      <c r="J522" s="150"/>
      <c r="K522" s="150"/>
    </row>
    <row r="523" spans="1:12" ht="9.9499999999999993" customHeight="1" thickBot="1" x14ac:dyDescent="0.3">
      <c r="A523" s="1"/>
      <c r="B523" s="99"/>
      <c r="C523" s="99"/>
      <c r="D523" s="99"/>
      <c r="E523" s="99"/>
      <c r="F523" s="99"/>
      <c r="G523" s="99"/>
      <c r="H523" s="99"/>
      <c r="I523" s="99"/>
      <c r="J523" s="99"/>
      <c r="K523" s="1"/>
    </row>
    <row r="524" spans="1:12" s="60" customFormat="1" ht="5.0999999999999996" customHeight="1" thickBot="1" x14ac:dyDescent="0.25">
      <c r="A524" s="62"/>
      <c r="B524" s="65"/>
      <c r="C524" s="65"/>
      <c r="D524" s="131"/>
      <c r="E524" s="131"/>
      <c r="F524" s="131"/>
      <c r="G524" s="131"/>
      <c r="H524" s="131"/>
      <c r="I524" s="53"/>
      <c r="J524" s="91"/>
      <c r="K524" s="65"/>
    </row>
    <row r="525" spans="1:12" s="60" customFormat="1" x14ac:dyDescent="0.2">
      <c r="B525" s="61"/>
      <c r="C525" s="132" t="s">
        <v>6</v>
      </c>
      <c r="D525" s="137" t="s">
        <v>96</v>
      </c>
      <c r="E525" s="135" t="s">
        <v>97</v>
      </c>
      <c r="F525" s="135" t="s">
        <v>98</v>
      </c>
      <c r="G525" s="135" t="s">
        <v>99</v>
      </c>
      <c r="H525" s="134" t="s">
        <v>100</v>
      </c>
      <c r="I525" s="124" t="s">
        <v>114</v>
      </c>
      <c r="J525" s="78"/>
      <c r="K525" s="65"/>
    </row>
    <row r="526" spans="1:12" s="60" customFormat="1" ht="13.5" thickBot="1" x14ac:dyDescent="0.25">
      <c r="B526" s="61"/>
      <c r="C526" s="133" t="str">
        <f>UGAROMLITAL1003!$B$36</f>
        <v>Student 30</v>
      </c>
      <c r="D526" s="138">
        <f>UGAROMLITAL1003!F36</f>
        <v>0</v>
      </c>
      <c r="E526" s="136">
        <f>UGAROMLITAL1003!G36</f>
        <v>0</v>
      </c>
      <c r="F526" s="136">
        <f>UGAROMLITAL1003!H36</f>
        <v>0</v>
      </c>
      <c r="G526" s="136">
        <f>UGAROMLITAL1003!I36</f>
        <v>0</v>
      </c>
      <c r="H526" s="128">
        <f>UGAROMLITAL1003!J36</f>
        <v>0</v>
      </c>
      <c r="I526" s="123">
        <f>UGAROMLITAL1003!K36</f>
        <v>0</v>
      </c>
      <c r="J526" s="80"/>
      <c r="K526" s="65"/>
    </row>
    <row r="527" spans="1:12" s="60" customFormat="1" ht="5.0999999999999996" customHeight="1" x14ac:dyDescent="0.2">
      <c r="B527" s="61"/>
      <c r="C527" s="63"/>
      <c r="D527" s="77"/>
      <c r="E527" s="126"/>
      <c r="F527" s="77"/>
      <c r="G527" s="77"/>
      <c r="H527" s="77"/>
      <c r="I527" s="127"/>
      <c r="J527" s="103"/>
      <c r="K527" s="65"/>
    </row>
    <row r="528" spans="1:12" s="60" customFormat="1" ht="12.75" x14ac:dyDescent="0.2">
      <c r="B528" s="61"/>
      <c r="C528" s="63" t="str">
        <f>UGAROMLITAL1003!$C$2</f>
        <v>semeYYY</v>
      </c>
      <c r="D528" s="137" t="s">
        <v>101</v>
      </c>
      <c r="E528" s="137" t="s">
        <v>102</v>
      </c>
      <c r="F528" s="135" t="s">
        <v>103</v>
      </c>
      <c r="G528" s="135" t="s">
        <v>104</v>
      </c>
      <c r="H528" s="135" t="s">
        <v>105</v>
      </c>
      <c r="I528" s="135" t="s">
        <v>106</v>
      </c>
      <c r="J528" s="81"/>
      <c r="K528" s="65"/>
    </row>
    <row r="529" spans="1:12" s="60" customFormat="1" ht="13.5" thickBot="1" x14ac:dyDescent="0.25">
      <c r="B529" s="61"/>
      <c r="C529" s="63"/>
      <c r="D529" s="138">
        <f>UGAROMLITAL1003!L36</f>
        <v>0</v>
      </c>
      <c r="E529" s="138">
        <f>UGAROMLITAL1003!M36</f>
        <v>0</v>
      </c>
      <c r="F529" s="136">
        <f>UGAROMLITAL1003!N36</f>
        <v>0</v>
      </c>
      <c r="G529" s="136">
        <f>UGAROMLITAL1003!O36</f>
        <v>0</v>
      </c>
      <c r="H529" s="136">
        <f>UGAROMLITAL1003!P36</f>
        <v>0</v>
      </c>
      <c r="I529" s="125">
        <f>UGAROMLITAL1003!Q36</f>
        <v>0</v>
      </c>
      <c r="J529" s="81"/>
      <c r="K529" s="65"/>
    </row>
    <row r="530" spans="1:12" s="60" customFormat="1" x14ac:dyDescent="0.2">
      <c r="B530" s="61"/>
      <c r="C530" s="64" t="s">
        <v>84</v>
      </c>
      <c r="D530" s="140" t="s">
        <v>108</v>
      </c>
      <c r="E530" s="140" t="s">
        <v>108</v>
      </c>
      <c r="F530" s="139" t="s">
        <v>109</v>
      </c>
      <c r="G530" s="139" t="s">
        <v>110</v>
      </c>
      <c r="H530" s="141" t="s">
        <v>111</v>
      </c>
      <c r="I530" s="130" t="s">
        <v>115</v>
      </c>
      <c r="J530" s="81"/>
      <c r="K530" s="65"/>
    </row>
    <row r="531" spans="1:12" s="60" customFormat="1" ht="15.75" thickBot="1" x14ac:dyDescent="0.25">
      <c r="B531" s="61"/>
      <c r="C531" s="63" t="str">
        <f>UGAROMLITAL1003!$H$2</f>
        <v>ITAL1003</v>
      </c>
      <c r="D531" s="140">
        <f>UGAROMLITAL1003!R36</f>
        <v>0</v>
      </c>
      <c r="E531" s="140">
        <f>UGAROMLITAL1003!S36</f>
        <v>0</v>
      </c>
      <c r="F531" s="139">
        <f>UGAROMLITAL1003!T36</f>
        <v>0</v>
      </c>
      <c r="G531" s="139">
        <f>UGAROMLITAL1003!U36</f>
        <v>0</v>
      </c>
      <c r="H531" s="141">
        <f>UGAROMLITAL1003!V36</f>
        <v>0</v>
      </c>
      <c r="I531" s="129">
        <f>UGAROMLITAL1003!W36</f>
        <v>0</v>
      </c>
      <c r="J531" s="82"/>
      <c r="K531" s="65"/>
      <c r="L531" s="65"/>
    </row>
    <row r="532" spans="1:12" s="60" customFormat="1" ht="5.0999999999999996" customHeight="1" thickBot="1" x14ac:dyDescent="0.25">
      <c r="B532" s="61"/>
      <c r="C532" s="63"/>
      <c r="D532" s="65"/>
      <c r="E532" s="142"/>
      <c r="F532" s="142"/>
      <c r="G532" s="65"/>
      <c r="H532" s="77"/>
      <c r="I532" s="83"/>
      <c r="J532" s="79"/>
      <c r="K532" s="83"/>
      <c r="L532" s="65"/>
    </row>
    <row r="533" spans="1:12" s="60" customFormat="1" x14ac:dyDescent="0.2">
      <c r="B533" s="61"/>
      <c r="C533" s="64" t="s">
        <v>88</v>
      </c>
      <c r="D533" s="102" t="s">
        <v>85</v>
      </c>
      <c r="E533" s="143" t="s">
        <v>112</v>
      </c>
      <c r="F533" s="134" t="s">
        <v>113</v>
      </c>
      <c r="G533" s="84" t="s">
        <v>117</v>
      </c>
      <c r="H533" s="84" t="s">
        <v>116</v>
      </c>
      <c r="I533" s="84" t="s">
        <v>86</v>
      </c>
      <c r="J533" s="62"/>
      <c r="K533" s="65"/>
      <c r="L533" s="65"/>
    </row>
    <row r="534" spans="1:12" s="60" customFormat="1" ht="15.75" thickBot="1" x14ac:dyDescent="0.25">
      <c r="B534" s="61"/>
      <c r="C534" s="66" t="str">
        <f>UGAROMLITAL1003!$H$3</f>
        <v>##-###</v>
      </c>
      <c r="D534" s="101">
        <f>UGAROMLITAL1003!X36</f>
        <v>0</v>
      </c>
      <c r="E534" s="144">
        <f>UGAROMLITAL1003!Y36</f>
        <v>0</v>
      </c>
      <c r="F534" s="145">
        <f>UGAROMLITAL1003!Z36</f>
        <v>0</v>
      </c>
      <c r="G534" s="101">
        <f>UGAROMLITAL1003!AA36</f>
        <v>0</v>
      </c>
      <c r="H534" s="101">
        <f>UGAROMLITAL1003!AB36</f>
        <v>0</v>
      </c>
      <c r="I534" s="101">
        <f>UGAROMLITAL1003!AC36</f>
        <v>0</v>
      </c>
      <c r="J534" s="62"/>
    </row>
    <row r="535" spans="1:12" s="60" customFormat="1" ht="5.0999999999999996" customHeight="1" thickBot="1" x14ac:dyDescent="0.25">
      <c r="B535" s="61"/>
      <c r="C535" s="66"/>
      <c r="D535" s="65"/>
      <c r="E535" s="49"/>
      <c r="F535" s="65"/>
      <c r="G535" s="65"/>
      <c r="H535" s="85"/>
      <c r="I535" s="86"/>
      <c r="J535" s="62"/>
    </row>
    <row r="536" spans="1:12" s="60" customFormat="1" ht="15.75" thickBot="1" x14ac:dyDescent="0.25">
      <c r="A536" s="62"/>
      <c r="B536" s="65"/>
      <c r="C536" s="64" t="s">
        <v>89</v>
      </c>
      <c r="D536" s="67"/>
      <c r="E536" s="68" t="s">
        <v>90</v>
      </c>
      <c r="F536" s="69"/>
      <c r="G536" s="62"/>
      <c r="H536" s="94" t="s">
        <v>87</v>
      </c>
      <c r="I536" s="61"/>
      <c r="J536" s="62"/>
    </row>
    <row r="537" spans="1:12" s="60" customFormat="1" x14ac:dyDescent="0.2">
      <c r="A537" s="62"/>
      <c r="B537" s="65"/>
      <c r="C537" s="63" t="str">
        <f>UGAROMLITAL1003!$C$3</f>
        <v>Name Name</v>
      </c>
      <c r="D537" s="70" t="s">
        <v>92</v>
      </c>
      <c r="E537" s="71" t="s">
        <v>93</v>
      </c>
      <c r="F537" s="72" t="s">
        <v>94</v>
      </c>
      <c r="G537" s="89" t="s">
        <v>91</v>
      </c>
      <c r="H537" s="95">
        <f>UGAROMLITAL1003!E36</f>
        <v>0</v>
      </c>
      <c r="I537" s="87" t="s">
        <v>95</v>
      </c>
      <c r="J537" s="62"/>
    </row>
    <row r="538" spans="1:12" ht="16.5" thickBot="1" x14ac:dyDescent="0.3">
      <c r="A538" s="100"/>
      <c r="B538" s="104"/>
      <c r="C538" s="62"/>
      <c r="D538" s="73"/>
      <c r="E538" s="73"/>
      <c r="F538" s="52"/>
      <c r="G538" s="90">
        <f ca="1">TODAY()</f>
        <v>41285</v>
      </c>
      <c r="H538" s="96" t="str">
        <f>UGAROMLITAL1003!D36</f>
        <v/>
      </c>
      <c r="I538" s="88" t="str">
        <f>UGAROMLITAL1003!$C$3</f>
        <v>Name Name</v>
      </c>
      <c r="J538" s="100"/>
      <c r="K538" s="1"/>
    </row>
    <row r="539" spans="1:12" ht="5.0999999999999996" customHeight="1" thickBot="1" x14ac:dyDescent="0.3">
      <c r="A539" s="100"/>
      <c r="B539" s="107"/>
      <c r="C539" s="49"/>
      <c r="D539" s="74"/>
      <c r="E539" s="74"/>
      <c r="F539" s="74"/>
      <c r="G539" s="92"/>
      <c r="H539" s="93"/>
      <c r="I539" s="44"/>
      <c r="J539" s="106"/>
      <c r="K539" s="105"/>
    </row>
    <row r="540" spans="1:12" ht="9.9499999999999993" customHeight="1" x14ac:dyDescent="0.25">
      <c r="A540" s="150"/>
      <c r="B540" s="151"/>
      <c r="C540" s="146"/>
      <c r="D540" s="76"/>
      <c r="E540" s="76"/>
      <c r="F540" s="76"/>
      <c r="G540" s="75"/>
      <c r="H540" s="97"/>
      <c r="I540" s="98"/>
      <c r="J540" s="150"/>
      <c r="K540" s="150"/>
    </row>
  </sheetData>
  <sheetProtection password="E15C" sheet="1" objects="1" scenarios="1"/>
  <pageMargins left="0.25" right="0.25" top="1.05" bottom="1.05" header="0.3" footer="0.3"/>
  <pageSetup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UGAROMLITAL1003</vt:lpstr>
      <vt:lpstr>IndividualReport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Lino Mioni</cp:lastModifiedBy>
  <cp:lastPrinted>2013-01-11T20:46:24Z</cp:lastPrinted>
  <dcterms:created xsi:type="dcterms:W3CDTF">2012-01-11T22:37:27Z</dcterms:created>
  <dcterms:modified xsi:type="dcterms:W3CDTF">2013-01-11T21:11:12Z</dcterms:modified>
</cp:coreProperties>
</file>