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\Downloads\"/>
    </mc:Choice>
  </mc:AlternateContent>
  <bookViews>
    <workbookView xWindow="0" yWindow="0" windowWidth="15345" windowHeight="4635"/>
  </bookViews>
  <sheets>
    <sheet name="UGAROMLITAL1001" sheetId="1" r:id="rId1"/>
    <sheet name="IndividualReport" sheetId="2" r:id="rId2"/>
  </sheets>
  <calcPr calcId="152511"/>
</workbook>
</file>

<file path=xl/calcChain.xml><?xml version="1.0" encoding="utf-8"?>
<calcChain xmlns="http://schemas.openxmlformats.org/spreadsheetml/2006/main">
  <c r="Y7" i="1" l="1"/>
  <c r="Y8" i="1"/>
  <c r="G294" i="2" l="1"/>
  <c r="S2" i="1" l="1"/>
  <c r="S37" i="1"/>
  <c r="T37" i="1"/>
  <c r="U37" i="1"/>
  <c r="V37" i="1"/>
  <c r="W37" i="1"/>
  <c r="X37" i="1"/>
  <c r="Z37" i="1"/>
  <c r="AA37" i="1"/>
  <c r="AB37" i="1"/>
  <c r="AC37" i="1"/>
  <c r="Y36" i="1"/>
  <c r="H444" i="2" s="1"/>
  <c r="H24" i="2"/>
  <c r="Y9" i="1"/>
  <c r="H39" i="2" s="1"/>
  <c r="Y10" i="1"/>
  <c r="H54" i="2" s="1"/>
  <c r="Y11" i="1"/>
  <c r="H69" i="2" s="1"/>
  <c r="Y12" i="1"/>
  <c r="H84" i="2" s="1"/>
  <c r="Y13" i="1"/>
  <c r="H99" i="2" s="1"/>
  <c r="Y14" i="1"/>
  <c r="H114" i="2" s="1"/>
  <c r="Y15" i="1"/>
  <c r="H129" i="2" s="1"/>
  <c r="Y16" i="1"/>
  <c r="H144" i="2" s="1"/>
  <c r="Y17" i="1"/>
  <c r="H159" i="2" s="1"/>
  <c r="Y18" i="1"/>
  <c r="H174" i="2" s="1"/>
  <c r="Y19" i="1"/>
  <c r="H189" i="2" s="1"/>
  <c r="Y20" i="1"/>
  <c r="H204" i="2" s="1"/>
  <c r="Y21" i="1"/>
  <c r="H219" i="2" s="1"/>
  <c r="Y22" i="1"/>
  <c r="H234" i="2" s="1"/>
  <c r="Y23" i="1"/>
  <c r="H249" i="2" s="1"/>
  <c r="Y24" i="1"/>
  <c r="H264" i="2" s="1"/>
  <c r="Y25" i="1"/>
  <c r="H279" i="2" s="1"/>
  <c r="Y26" i="1"/>
  <c r="H294" i="2" s="1"/>
  <c r="Y27" i="1"/>
  <c r="H309" i="2" s="1"/>
  <c r="Y28" i="1"/>
  <c r="H324" i="2" s="1"/>
  <c r="Y29" i="1"/>
  <c r="H339" i="2" s="1"/>
  <c r="Y30" i="1"/>
  <c r="H354" i="2" s="1"/>
  <c r="Y31" i="1"/>
  <c r="H369" i="2" s="1"/>
  <c r="Y32" i="1"/>
  <c r="H384" i="2" s="1"/>
  <c r="Y33" i="1"/>
  <c r="H399" i="2" s="1"/>
  <c r="Y34" i="1"/>
  <c r="H414" i="2" s="1"/>
  <c r="Y35" i="1"/>
  <c r="H429" i="2" s="1"/>
  <c r="H9" i="2"/>
  <c r="E6" i="1"/>
  <c r="Y37" i="1" l="1"/>
  <c r="G444" i="2"/>
  <c r="F444" i="2"/>
  <c r="E444" i="2"/>
  <c r="D444" i="2"/>
  <c r="I441" i="2"/>
  <c r="H441" i="2"/>
  <c r="G441" i="2"/>
  <c r="F441" i="2"/>
  <c r="E441" i="2"/>
  <c r="D441" i="2"/>
  <c r="H439" i="2"/>
  <c r="G439" i="2"/>
  <c r="F439" i="2"/>
  <c r="E439" i="2"/>
  <c r="D439" i="2"/>
  <c r="C439" i="2"/>
  <c r="G429" i="2"/>
  <c r="F429" i="2"/>
  <c r="E429" i="2"/>
  <c r="D429" i="2"/>
  <c r="I426" i="2"/>
  <c r="H426" i="2"/>
  <c r="G426" i="2"/>
  <c r="F426" i="2"/>
  <c r="E426" i="2"/>
  <c r="D426" i="2"/>
  <c r="H424" i="2"/>
  <c r="G424" i="2"/>
  <c r="F424" i="2"/>
  <c r="E424" i="2"/>
  <c r="D424" i="2"/>
  <c r="C424" i="2"/>
  <c r="G414" i="2"/>
  <c r="F414" i="2"/>
  <c r="E414" i="2"/>
  <c r="D414" i="2"/>
  <c r="I411" i="2"/>
  <c r="H411" i="2"/>
  <c r="G411" i="2"/>
  <c r="F411" i="2"/>
  <c r="E411" i="2"/>
  <c r="D411" i="2"/>
  <c r="H409" i="2"/>
  <c r="G409" i="2"/>
  <c r="F409" i="2"/>
  <c r="E409" i="2"/>
  <c r="D409" i="2"/>
  <c r="C409" i="2"/>
  <c r="G399" i="2"/>
  <c r="F399" i="2"/>
  <c r="E399" i="2"/>
  <c r="D399" i="2"/>
  <c r="I396" i="2"/>
  <c r="H396" i="2"/>
  <c r="G396" i="2"/>
  <c r="F396" i="2"/>
  <c r="E396" i="2"/>
  <c r="D396" i="2"/>
  <c r="H394" i="2"/>
  <c r="G394" i="2"/>
  <c r="F394" i="2"/>
  <c r="E394" i="2"/>
  <c r="D394" i="2"/>
  <c r="C394" i="2"/>
  <c r="G384" i="2"/>
  <c r="F384" i="2"/>
  <c r="E384" i="2"/>
  <c r="D384" i="2"/>
  <c r="I381" i="2"/>
  <c r="H381" i="2"/>
  <c r="G381" i="2"/>
  <c r="F381" i="2"/>
  <c r="E381" i="2"/>
  <c r="D381" i="2"/>
  <c r="H379" i="2"/>
  <c r="G379" i="2"/>
  <c r="F379" i="2"/>
  <c r="E379" i="2"/>
  <c r="D379" i="2"/>
  <c r="C379" i="2"/>
  <c r="G369" i="2"/>
  <c r="F369" i="2"/>
  <c r="E369" i="2"/>
  <c r="D369" i="2"/>
  <c r="I366" i="2"/>
  <c r="H366" i="2"/>
  <c r="G366" i="2"/>
  <c r="F366" i="2"/>
  <c r="E366" i="2"/>
  <c r="D366" i="2"/>
  <c r="H364" i="2"/>
  <c r="G364" i="2"/>
  <c r="F364" i="2"/>
  <c r="E364" i="2"/>
  <c r="D364" i="2"/>
  <c r="C364" i="2"/>
  <c r="G354" i="2"/>
  <c r="F354" i="2"/>
  <c r="E354" i="2"/>
  <c r="D354" i="2"/>
  <c r="I351" i="2"/>
  <c r="H351" i="2"/>
  <c r="G351" i="2"/>
  <c r="F351" i="2"/>
  <c r="E351" i="2"/>
  <c r="D351" i="2"/>
  <c r="H349" i="2"/>
  <c r="G349" i="2"/>
  <c r="F349" i="2"/>
  <c r="E349" i="2"/>
  <c r="D349" i="2"/>
  <c r="C349" i="2"/>
  <c r="G339" i="2"/>
  <c r="F339" i="2"/>
  <c r="E339" i="2"/>
  <c r="D339" i="2"/>
  <c r="I336" i="2"/>
  <c r="H336" i="2"/>
  <c r="G336" i="2"/>
  <c r="F336" i="2"/>
  <c r="E336" i="2"/>
  <c r="D336" i="2"/>
  <c r="H334" i="2"/>
  <c r="G334" i="2"/>
  <c r="F334" i="2"/>
  <c r="E334" i="2"/>
  <c r="D334" i="2"/>
  <c r="C334" i="2"/>
  <c r="G324" i="2"/>
  <c r="F324" i="2"/>
  <c r="E324" i="2"/>
  <c r="D324" i="2"/>
  <c r="I321" i="2"/>
  <c r="H321" i="2"/>
  <c r="G321" i="2"/>
  <c r="F321" i="2"/>
  <c r="E321" i="2"/>
  <c r="D321" i="2"/>
  <c r="H319" i="2"/>
  <c r="G319" i="2"/>
  <c r="F319" i="2"/>
  <c r="E319" i="2"/>
  <c r="D319" i="2"/>
  <c r="C319" i="2"/>
  <c r="G309" i="2"/>
  <c r="F309" i="2"/>
  <c r="E309" i="2"/>
  <c r="D309" i="2"/>
  <c r="I306" i="2"/>
  <c r="H306" i="2"/>
  <c r="G306" i="2"/>
  <c r="F306" i="2"/>
  <c r="E306" i="2"/>
  <c r="D306" i="2"/>
  <c r="H304" i="2"/>
  <c r="G304" i="2"/>
  <c r="F304" i="2"/>
  <c r="E304" i="2"/>
  <c r="D304" i="2"/>
  <c r="C304" i="2"/>
  <c r="F294" i="2"/>
  <c r="E294" i="2"/>
  <c r="D294" i="2"/>
  <c r="I291" i="2"/>
  <c r="H291" i="2"/>
  <c r="G291" i="2"/>
  <c r="F291" i="2"/>
  <c r="E291" i="2"/>
  <c r="D291" i="2"/>
  <c r="H289" i="2"/>
  <c r="G289" i="2"/>
  <c r="F289" i="2"/>
  <c r="E289" i="2"/>
  <c r="D289" i="2"/>
  <c r="C289" i="2"/>
  <c r="G279" i="2"/>
  <c r="F279" i="2"/>
  <c r="E279" i="2"/>
  <c r="D279" i="2"/>
  <c r="I276" i="2"/>
  <c r="H276" i="2"/>
  <c r="G276" i="2"/>
  <c r="F276" i="2"/>
  <c r="E276" i="2"/>
  <c r="D276" i="2"/>
  <c r="H274" i="2"/>
  <c r="G274" i="2"/>
  <c r="F274" i="2"/>
  <c r="E274" i="2"/>
  <c r="D274" i="2"/>
  <c r="C274" i="2"/>
  <c r="G264" i="2"/>
  <c r="F264" i="2"/>
  <c r="E264" i="2"/>
  <c r="D264" i="2"/>
  <c r="I261" i="2"/>
  <c r="H261" i="2"/>
  <c r="G261" i="2"/>
  <c r="F261" i="2"/>
  <c r="E261" i="2"/>
  <c r="D261" i="2"/>
  <c r="H259" i="2"/>
  <c r="G259" i="2"/>
  <c r="F259" i="2"/>
  <c r="E259" i="2"/>
  <c r="D259" i="2"/>
  <c r="C259" i="2"/>
  <c r="G249" i="2"/>
  <c r="F249" i="2"/>
  <c r="E249" i="2"/>
  <c r="D249" i="2"/>
  <c r="I246" i="2"/>
  <c r="H246" i="2"/>
  <c r="G246" i="2"/>
  <c r="F246" i="2"/>
  <c r="E246" i="2"/>
  <c r="D246" i="2"/>
  <c r="H244" i="2"/>
  <c r="G244" i="2"/>
  <c r="F244" i="2"/>
  <c r="E244" i="2"/>
  <c r="D244" i="2"/>
  <c r="C244" i="2"/>
  <c r="G234" i="2"/>
  <c r="F234" i="2"/>
  <c r="E234" i="2"/>
  <c r="D234" i="2"/>
  <c r="I231" i="2"/>
  <c r="H231" i="2"/>
  <c r="G231" i="2"/>
  <c r="F231" i="2"/>
  <c r="E231" i="2"/>
  <c r="D231" i="2"/>
  <c r="H229" i="2"/>
  <c r="G229" i="2"/>
  <c r="F229" i="2"/>
  <c r="E229" i="2"/>
  <c r="D229" i="2"/>
  <c r="C229" i="2"/>
  <c r="G219" i="2"/>
  <c r="F219" i="2"/>
  <c r="E219" i="2"/>
  <c r="D219" i="2"/>
  <c r="I216" i="2"/>
  <c r="H216" i="2"/>
  <c r="G216" i="2"/>
  <c r="F216" i="2"/>
  <c r="E216" i="2"/>
  <c r="D216" i="2"/>
  <c r="H214" i="2"/>
  <c r="G214" i="2"/>
  <c r="F214" i="2"/>
  <c r="E214" i="2"/>
  <c r="D214" i="2"/>
  <c r="C214" i="2"/>
  <c r="G204" i="2"/>
  <c r="F204" i="2"/>
  <c r="E204" i="2"/>
  <c r="D204" i="2"/>
  <c r="I201" i="2"/>
  <c r="H201" i="2"/>
  <c r="G201" i="2"/>
  <c r="F201" i="2"/>
  <c r="E201" i="2"/>
  <c r="D201" i="2"/>
  <c r="H199" i="2"/>
  <c r="G199" i="2"/>
  <c r="F199" i="2"/>
  <c r="E199" i="2"/>
  <c r="D199" i="2"/>
  <c r="C199" i="2"/>
  <c r="G189" i="2"/>
  <c r="F189" i="2"/>
  <c r="E189" i="2"/>
  <c r="D189" i="2"/>
  <c r="I186" i="2"/>
  <c r="H186" i="2"/>
  <c r="G186" i="2"/>
  <c r="F186" i="2"/>
  <c r="E186" i="2"/>
  <c r="D186" i="2"/>
  <c r="H184" i="2"/>
  <c r="G184" i="2"/>
  <c r="F184" i="2"/>
  <c r="E184" i="2"/>
  <c r="D184" i="2"/>
  <c r="C184" i="2"/>
  <c r="G174" i="2"/>
  <c r="F174" i="2"/>
  <c r="E174" i="2"/>
  <c r="D174" i="2"/>
  <c r="I171" i="2"/>
  <c r="H171" i="2"/>
  <c r="G171" i="2"/>
  <c r="F171" i="2"/>
  <c r="E171" i="2"/>
  <c r="D171" i="2"/>
  <c r="H169" i="2"/>
  <c r="G169" i="2"/>
  <c r="F169" i="2"/>
  <c r="E169" i="2"/>
  <c r="D169" i="2"/>
  <c r="C169" i="2"/>
  <c r="G159" i="2"/>
  <c r="F159" i="2"/>
  <c r="E159" i="2"/>
  <c r="D159" i="2"/>
  <c r="I156" i="2"/>
  <c r="H156" i="2"/>
  <c r="G156" i="2"/>
  <c r="F156" i="2"/>
  <c r="E156" i="2"/>
  <c r="D156" i="2"/>
  <c r="H154" i="2"/>
  <c r="G154" i="2"/>
  <c r="F154" i="2"/>
  <c r="E154" i="2"/>
  <c r="D154" i="2"/>
  <c r="C154" i="2"/>
  <c r="G144" i="2"/>
  <c r="F144" i="2"/>
  <c r="E144" i="2"/>
  <c r="D144" i="2"/>
  <c r="I141" i="2"/>
  <c r="H141" i="2"/>
  <c r="G141" i="2"/>
  <c r="F141" i="2"/>
  <c r="E141" i="2"/>
  <c r="D141" i="2"/>
  <c r="H139" i="2"/>
  <c r="G139" i="2"/>
  <c r="F139" i="2"/>
  <c r="E139" i="2"/>
  <c r="D139" i="2"/>
  <c r="C139" i="2"/>
  <c r="G129" i="2"/>
  <c r="F129" i="2"/>
  <c r="E129" i="2"/>
  <c r="D129" i="2"/>
  <c r="I126" i="2"/>
  <c r="H126" i="2"/>
  <c r="G126" i="2"/>
  <c r="F126" i="2"/>
  <c r="E126" i="2"/>
  <c r="D126" i="2"/>
  <c r="H124" i="2"/>
  <c r="G124" i="2"/>
  <c r="F124" i="2"/>
  <c r="E124" i="2"/>
  <c r="D124" i="2"/>
  <c r="C124" i="2"/>
  <c r="G114" i="2"/>
  <c r="F114" i="2"/>
  <c r="E114" i="2"/>
  <c r="D114" i="2"/>
  <c r="I111" i="2"/>
  <c r="H111" i="2"/>
  <c r="G111" i="2"/>
  <c r="F111" i="2"/>
  <c r="E111" i="2"/>
  <c r="D111" i="2"/>
  <c r="H109" i="2"/>
  <c r="G109" i="2"/>
  <c r="F109" i="2"/>
  <c r="E109" i="2"/>
  <c r="D109" i="2"/>
  <c r="C109" i="2"/>
  <c r="C447" i="2"/>
  <c r="J448" i="2" s="1"/>
  <c r="J446" i="2"/>
  <c r="C445" i="2"/>
  <c r="C443" i="2"/>
  <c r="C441" i="2"/>
  <c r="C432" i="2"/>
  <c r="J433" i="2" s="1"/>
  <c r="J431" i="2"/>
  <c r="C430" i="2"/>
  <c r="C428" i="2"/>
  <c r="C426" i="2"/>
  <c r="C417" i="2"/>
  <c r="J418" i="2" s="1"/>
  <c r="J416" i="2"/>
  <c r="C415" i="2"/>
  <c r="C413" i="2"/>
  <c r="C411" i="2"/>
  <c r="C402" i="2"/>
  <c r="J403" i="2" s="1"/>
  <c r="J401" i="2"/>
  <c r="C400" i="2"/>
  <c r="C398" i="2"/>
  <c r="C396" i="2"/>
  <c r="C387" i="2"/>
  <c r="J388" i="2" s="1"/>
  <c r="J386" i="2"/>
  <c r="C385" i="2"/>
  <c r="C383" i="2"/>
  <c r="C381" i="2"/>
  <c r="C372" i="2"/>
  <c r="J373" i="2" s="1"/>
  <c r="J371" i="2"/>
  <c r="C370" i="2"/>
  <c r="C368" i="2"/>
  <c r="C366" i="2"/>
  <c r="C357" i="2"/>
  <c r="J358" i="2" s="1"/>
  <c r="J356" i="2"/>
  <c r="C355" i="2"/>
  <c r="C353" i="2"/>
  <c r="C351" i="2"/>
  <c r="C342" i="2"/>
  <c r="J343" i="2" s="1"/>
  <c r="J341" i="2"/>
  <c r="C340" i="2"/>
  <c r="C338" i="2"/>
  <c r="C336" i="2"/>
  <c r="C327" i="2"/>
  <c r="J328" i="2" s="1"/>
  <c r="J326" i="2"/>
  <c r="C325" i="2"/>
  <c r="C323" i="2"/>
  <c r="C321" i="2"/>
  <c r="C312" i="2"/>
  <c r="J313" i="2" s="1"/>
  <c r="J311" i="2"/>
  <c r="C310" i="2"/>
  <c r="C308" i="2"/>
  <c r="C306" i="2"/>
  <c r="C297" i="2"/>
  <c r="J298" i="2" s="1"/>
  <c r="J296" i="2"/>
  <c r="C295" i="2"/>
  <c r="C293" i="2"/>
  <c r="C291" i="2"/>
  <c r="C282" i="2"/>
  <c r="J283" i="2" s="1"/>
  <c r="J281" i="2"/>
  <c r="C280" i="2"/>
  <c r="C278" i="2"/>
  <c r="C276" i="2"/>
  <c r="C267" i="2"/>
  <c r="J268" i="2" s="1"/>
  <c r="J266" i="2"/>
  <c r="C265" i="2"/>
  <c r="C263" i="2"/>
  <c r="C261" i="2"/>
  <c r="C252" i="2"/>
  <c r="J253" i="2" s="1"/>
  <c r="J251" i="2"/>
  <c r="C250" i="2"/>
  <c r="C248" i="2"/>
  <c r="C246" i="2"/>
  <c r="C237" i="2"/>
  <c r="J238" i="2" s="1"/>
  <c r="J236" i="2"/>
  <c r="C235" i="2"/>
  <c r="C233" i="2"/>
  <c r="C231" i="2"/>
  <c r="C222" i="2"/>
  <c r="J223" i="2" s="1"/>
  <c r="J221" i="2"/>
  <c r="C220" i="2"/>
  <c r="C218" i="2"/>
  <c r="C216" i="2"/>
  <c r="C207" i="2"/>
  <c r="J208" i="2" s="1"/>
  <c r="J206" i="2"/>
  <c r="C205" i="2"/>
  <c r="C203" i="2"/>
  <c r="C201" i="2"/>
  <c r="C192" i="2"/>
  <c r="J193" i="2" s="1"/>
  <c r="J191" i="2"/>
  <c r="C190" i="2"/>
  <c r="C188" i="2"/>
  <c r="C186" i="2"/>
  <c r="C177" i="2"/>
  <c r="J178" i="2" s="1"/>
  <c r="J176" i="2"/>
  <c r="C175" i="2"/>
  <c r="C173" i="2"/>
  <c r="C171" i="2"/>
  <c r="C162" i="2"/>
  <c r="J163" i="2" s="1"/>
  <c r="J161" i="2"/>
  <c r="C160" i="2"/>
  <c r="C158" i="2"/>
  <c r="C156" i="2"/>
  <c r="C147" i="2"/>
  <c r="J148" i="2" s="1"/>
  <c r="J146" i="2"/>
  <c r="C145" i="2"/>
  <c r="C143" i="2"/>
  <c r="C141" i="2"/>
  <c r="C132" i="2"/>
  <c r="J133" i="2" s="1"/>
  <c r="J131" i="2"/>
  <c r="C130" i="2"/>
  <c r="C128" i="2"/>
  <c r="C126" i="2"/>
  <c r="C117" i="2"/>
  <c r="J118" i="2" s="1"/>
  <c r="J116" i="2"/>
  <c r="C115" i="2"/>
  <c r="C113" i="2"/>
  <c r="C111" i="2"/>
  <c r="G99" i="2"/>
  <c r="F99" i="2"/>
  <c r="E99" i="2"/>
  <c r="D99" i="2"/>
  <c r="I96" i="2"/>
  <c r="H96" i="2"/>
  <c r="G96" i="2"/>
  <c r="F96" i="2"/>
  <c r="E96" i="2"/>
  <c r="D96" i="2"/>
  <c r="H94" i="2"/>
  <c r="G94" i="2"/>
  <c r="F94" i="2"/>
  <c r="E94" i="2"/>
  <c r="D94" i="2"/>
  <c r="C94" i="2"/>
  <c r="G84" i="2"/>
  <c r="F84" i="2"/>
  <c r="E84" i="2"/>
  <c r="D84" i="2"/>
  <c r="I81" i="2"/>
  <c r="H81" i="2"/>
  <c r="G81" i="2"/>
  <c r="F81" i="2"/>
  <c r="E81" i="2"/>
  <c r="D81" i="2"/>
  <c r="H79" i="2"/>
  <c r="G79" i="2"/>
  <c r="F79" i="2"/>
  <c r="E79" i="2"/>
  <c r="D79" i="2"/>
  <c r="C79" i="2"/>
  <c r="G69" i="2"/>
  <c r="F69" i="2"/>
  <c r="E69" i="2"/>
  <c r="D69" i="2"/>
  <c r="I66" i="2"/>
  <c r="H66" i="2"/>
  <c r="G66" i="2"/>
  <c r="F66" i="2"/>
  <c r="E66" i="2"/>
  <c r="D66" i="2"/>
  <c r="H64" i="2"/>
  <c r="G64" i="2"/>
  <c r="F64" i="2"/>
  <c r="E64" i="2"/>
  <c r="D64" i="2"/>
  <c r="C64" i="2"/>
  <c r="G54" i="2"/>
  <c r="F54" i="2"/>
  <c r="E54" i="2"/>
  <c r="D54" i="2"/>
  <c r="I51" i="2"/>
  <c r="H51" i="2"/>
  <c r="G51" i="2"/>
  <c r="F51" i="2"/>
  <c r="E51" i="2"/>
  <c r="D51" i="2"/>
  <c r="H49" i="2"/>
  <c r="G49" i="2"/>
  <c r="F49" i="2"/>
  <c r="E49" i="2"/>
  <c r="D49" i="2"/>
  <c r="C49" i="2"/>
  <c r="G39" i="2"/>
  <c r="F39" i="2"/>
  <c r="E39" i="2"/>
  <c r="D39" i="2"/>
  <c r="I36" i="2"/>
  <c r="H36" i="2"/>
  <c r="G36" i="2"/>
  <c r="F36" i="2"/>
  <c r="E36" i="2"/>
  <c r="D36" i="2"/>
  <c r="H34" i="2"/>
  <c r="G34" i="2"/>
  <c r="F34" i="2"/>
  <c r="E34" i="2"/>
  <c r="D34" i="2"/>
  <c r="C34" i="2"/>
  <c r="C102" i="2"/>
  <c r="J103" i="2" s="1"/>
  <c r="J101" i="2"/>
  <c r="C100" i="2"/>
  <c r="C98" i="2"/>
  <c r="C96" i="2"/>
  <c r="C87" i="2"/>
  <c r="J88" i="2" s="1"/>
  <c r="J86" i="2"/>
  <c r="C85" i="2"/>
  <c r="C83" i="2"/>
  <c r="C81" i="2"/>
  <c r="C72" i="2"/>
  <c r="J73" i="2" s="1"/>
  <c r="J71" i="2"/>
  <c r="C70" i="2"/>
  <c r="C68" i="2"/>
  <c r="C66" i="2"/>
  <c r="C57" i="2"/>
  <c r="J58" i="2" s="1"/>
  <c r="J56" i="2"/>
  <c r="C55" i="2"/>
  <c r="C53" i="2"/>
  <c r="C51" i="2"/>
  <c r="C42" i="2"/>
  <c r="J43" i="2" s="1"/>
  <c r="J41" i="2"/>
  <c r="C40" i="2"/>
  <c r="C38" i="2"/>
  <c r="C36" i="2"/>
  <c r="G24" i="2"/>
  <c r="F24" i="2"/>
  <c r="E24" i="2"/>
  <c r="D24" i="2"/>
  <c r="I21" i="2"/>
  <c r="H21" i="2"/>
  <c r="G21" i="2"/>
  <c r="F21" i="2"/>
  <c r="E21" i="2"/>
  <c r="D21" i="2"/>
  <c r="H19" i="2"/>
  <c r="G19" i="2"/>
  <c r="F19" i="2"/>
  <c r="E19" i="2"/>
  <c r="D19" i="2"/>
  <c r="C19" i="2"/>
  <c r="C21" i="2"/>
  <c r="C23" i="2"/>
  <c r="C25" i="2"/>
  <c r="J26" i="2"/>
  <c r="C27" i="2"/>
  <c r="J28" i="2" s="1"/>
  <c r="J11" i="2"/>
  <c r="C12" i="2"/>
  <c r="J13" i="2" s="1"/>
  <c r="C6" i="2"/>
  <c r="C8" i="2"/>
  <c r="C10" i="2"/>
  <c r="C4" i="2"/>
  <c r="E9" i="2"/>
  <c r="F9" i="2"/>
  <c r="G9" i="2"/>
  <c r="D9" i="2"/>
  <c r="E6" i="2"/>
  <c r="F6" i="2"/>
  <c r="G6" i="2"/>
  <c r="H6" i="2"/>
  <c r="I6" i="2"/>
  <c r="D6" i="2"/>
  <c r="F4" i="2"/>
  <c r="G4" i="2"/>
  <c r="H4" i="2"/>
  <c r="E4" i="2"/>
  <c r="D4" i="2"/>
  <c r="R8" i="1" l="1"/>
  <c r="R9" i="1"/>
  <c r="R10" i="1"/>
  <c r="J51" i="2" s="1"/>
  <c r="R11" i="1"/>
  <c r="R12" i="1"/>
  <c r="J81" i="2" s="1"/>
  <c r="R13" i="1"/>
  <c r="J96" i="2" s="1"/>
  <c r="R14" i="1"/>
  <c r="R15" i="1"/>
  <c r="R16" i="1"/>
  <c r="J141" i="2" s="1"/>
  <c r="R17" i="1"/>
  <c r="J156" i="2" s="1"/>
  <c r="R18" i="1"/>
  <c r="J171" i="2" s="1"/>
  <c r="R19" i="1"/>
  <c r="J186" i="2" s="1"/>
  <c r="R20" i="1"/>
  <c r="J201" i="2" s="1"/>
  <c r="R21" i="1"/>
  <c r="J216" i="2" s="1"/>
  <c r="R22" i="1"/>
  <c r="J231" i="2" s="1"/>
  <c r="R23" i="1"/>
  <c r="J246" i="2" s="1"/>
  <c r="R24" i="1"/>
  <c r="J261" i="2" s="1"/>
  <c r="R25" i="1"/>
  <c r="J276" i="2" s="1"/>
  <c r="R26" i="1"/>
  <c r="J291" i="2" s="1"/>
  <c r="R27" i="1"/>
  <c r="J306" i="2" s="1"/>
  <c r="R28" i="1"/>
  <c r="J321" i="2" s="1"/>
  <c r="R29" i="1"/>
  <c r="J336" i="2" s="1"/>
  <c r="R30" i="1"/>
  <c r="J351" i="2" s="1"/>
  <c r="R31" i="1"/>
  <c r="J366" i="2" s="1"/>
  <c r="R32" i="1"/>
  <c r="J381" i="2" s="1"/>
  <c r="R33" i="1"/>
  <c r="J396" i="2" s="1"/>
  <c r="R34" i="1"/>
  <c r="J411" i="2" s="1"/>
  <c r="R35" i="1"/>
  <c r="J426" i="2" s="1"/>
  <c r="R36" i="1"/>
  <c r="J441" i="2" s="1"/>
  <c r="Q40" i="1"/>
  <c r="P40" i="1"/>
  <c r="O40" i="1"/>
  <c r="R7" i="1"/>
  <c r="J6" i="2" s="1"/>
  <c r="J21" i="2" l="1"/>
  <c r="J66" i="2"/>
  <c r="J36" i="2"/>
  <c r="J126" i="2"/>
  <c r="J111" i="2"/>
  <c r="J37" i="1"/>
  <c r="G37" i="1"/>
  <c r="F37" i="1"/>
  <c r="H37" i="1"/>
  <c r="I37" i="1"/>
  <c r="L37" i="1"/>
  <c r="M37" i="1"/>
  <c r="N37" i="1"/>
  <c r="O37" i="1"/>
  <c r="P37" i="1"/>
  <c r="Q37" i="1"/>
  <c r="R37" i="1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154" i="2" l="1"/>
  <c r="E17" i="1"/>
  <c r="D17" i="1" s="1"/>
  <c r="J214" i="2"/>
  <c r="AD21" i="1"/>
  <c r="E21" i="1"/>
  <c r="D21" i="1" s="1"/>
  <c r="J274" i="2"/>
  <c r="E25" i="1"/>
  <c r="D25" i="1" s="1"/>
  <c r="J334" i="2"/>
  <c r="AD29" i="1"/>
  <c r="E29" i="1"/>
  <c r="D29" i="1" s="1"/>
  <c r="J394" i="2"/>
  <c r="E33" i="1"/>
  <c r="D33" i="1" s="1"/>
  <c r="J109" i="2"/>
  <c r="E14" i="1"/>
  <c r="J169" i="2"/>
  <c r="AD18" i="1"/>
  <c r="E18" i="1"/>
  <c r="D18" i="1" s="1"/>
  <c r="J229" i="2"/>
  <c r="E22" i="1"/>
  <c r="D22" i="1" s="1"/>
  <c r="J289" i="2"/>
  <c r="AD26" i="1"/>
  <c r="E26" i="1"/>
  <c r="D26" i="1" s="1"/>
  <c r="J349" i="2"/>
  <c r="E30" i="1"/>
  <c r="D30" i="1" s="1"/>
  <c r="J409" i="2"/>
  <c r="AD34" i="1"/>
  <c r="E34" i="1"/>
  <c r="D34" i="1" s="1"/>
  <c r="J94" i="2"/>
  <c r="E13" i="1"/>
  <c r="D13" i="1" s="1"/>
  <c r="AD13" i="1"/>
  <c r="J184" i="2"/>
  <c r="E19" i="1"/>
  <c r="D19" i="1" s="1"/>
  <c r="J304" i="2"/>
  <c r="E27" i="1"/>
  <c r="D27" i="1" s="1"/>
  <c r="J424" i="2"/>
  <c r="AD35" i="1"/>
  <c r="E35" i="1"/>
  <c r="D35" i="1" s="1"/>
  <c r="J124" i="2"/>
  <c r="E15" i="1"/>
  <c r="J244" i="2"/>
  <c r="E23" i="1"/>
  <c r="D23" i="1" s="1"/>
  <c r="J364" i="2"/>
  <c r="AD31" i="1"/>
  <c r="E31" i="1"/>
  <c r="D31" i="1" s="1"/>
  <c r="J139" i="2"/>
  <c r="E16" i="1"/>
  <c r="D16" i="1" s="1"/>
  <c r="J199" i="2"/>
  <c r="E20" i="1"/>
  <c r="D20" i="1" s="1"/>
  <c r="J259" i="2"/>
  <c r="E24" i="1"/>
  <c r="D24" i="1" s="1"/>
  <c r="J319" i="2"/>
  <c r="AD28" i="1"/>
  <c r="E28" i="1"/>
  <c r="D28" i="1" s="1"/>
  <c r="J379" i="2"/>
  <c r="E32" i="1"/>
  <c r="D32" i="1" s="1"/>
  <c r="J439" i="2"/>
  <c r="AD36" i="1"/>
  <c r="E36" i="1"/>
  <c r="D36" i="1" s="1"/>
  <c r="J19" i="2"/>
  <c r="E8" i="1"/>
  <c r="D8" i="1" s="1"/>
  <c r="AD8" i="1"/>
  <c r="J79" i="2"/>
  <c r="E12" i="1"/>
  <c r="J64" i="2"/>
  <c r="E11" i="1"/>
  <c r="J49" i="2"/>
  <c r="E10" i="1"/>
  <c r="J34" i="2"/>
  <c r="E9" i="1"/>
  <c r="K7" i="1"/>
  <c r="E7" i="1" s="1"/>
  <c r="AD24" i="1" l="1"/>
  <c r="AD23" i="1"/>
  <c r="AD27" i="1"/>
  <c r="AD30" i="1"/>
  <c r="AD25" i="1"/>
  <c r="AD11" i="1"/>
  <c r="D11" i="1"/>
  <c r="AD12" i="1"/>
  <c r="D12" i="1"/>
  <c r="AD10" i="1"/>
  <c r="D10" i="1"/>
  <c r="AD32" i="1"/>
  <c r="AD20" i="1"/>
  <c r="AD16" i="1"/>
  <c r="AD15" i="1"/>
  <c r="D15" i="1"/>
  <c r="AD19" i="1"/>
  <c r="AD22" i="1"/>
  <c r="AD33" i="1"/>
  <c r="AD17" i="1"/>
  <c r="AD9" i="1"/>
  <c r="D9" i="1"/>
  <c r="AD14" i="1"/>
  <c r="D14" i="1"/>
  <c r="D7" i="1"/>
  <c r="J100" i="2"/>
  <c r="J99" i="2"/>
  <c r="J310" i="2"/>
  <c r="J309" i="2"/>
  <c r="J265" i="2"/>
  <c r="J264" i="2"/>
  <c r="J445" i="2"/>
  <c r="J444" i="2"/>
  <c r="J250" i="2"/>
  <c r="J249" i="2"/>
  <c r="J430" i="2"/>
  <c r="J429" i="2"/>
  <c r="J115" i="2"/>
  <c r="J114" i="2"/>
  <c r="J325" i="2"/>
  <c r="J324" i="2"/>
  <c r="J130" i="2"/>
  <c r="J129" i="2"/>
  <c r="J220" i="2"/>
  <c r="J219" i="2"/>
  <c r="J280" i="2"/>
  <c r="J279" i="2"/>
  <c r="J340" i="2"/>
  <c r="J339" i="2"/>
  <c r="J400" i="2"/>
  <c r="J399" i="2"/>
  <c r="J175" i="2"/>
  <c r="J174" i="2"/>
  <c r="J160" i="2"/>
  <c r="J159" i="2"/>
  <c r="J370" i="2"/>
  <c r="J369" i="2"/>
  <c r="J190" i="2"/>
  <c r="J189" i="2"/>
  <c r="J385" i="2"/>
  <c r="J384" i="2"/>
  <c r="J145" i="2"/>
  <c r="J144" i="2"/>
  <c r="J235" i="2"/>
  <c r="J234" i="2"/>
  <c r="J295" i="2"/>
  <c r="J294" i="2"/>
  <c r="J355" i="2"/>
  <c r="J354" i="2"/>
  <c r="J415" i="2"/>
  <c r="J414" i="2"/>
  <c r="J205" i="2"/>
  <c r="J204" i="2"/>
  <c r="J70" i="2"/>
  <c r="J69" i="2"/>
  <c r="J55" i="2"/>
  <c r="J54" i="2"/>
  <c r="J40" i="2"/>
  <c r="J39" i="2"/>
  <c r="J85" i="2"/>
  <c r="J84" i="2"/>
  <c r="J25" i="2"/>
  <c r="J24" i="2"/>
  <c r="J4" i="2"/>
  <c r="K37" i="1"/>
  <c r="AD7" i="1" l="1"/>
  <c r="J9" i="2"/>
  <c r="E37" i="1"/>
  <c r="K40" i="1" l="1"/>
  <c r="J10" i="2"/>
  <c r="E40" i="1"/>
  <c r="J40" i="1"/>
  <c r="I40" i="1"/>
  <c r="N40" i="1"/>
  <c r="H40" i="1"/>
  <c r="M40" i="1"/>
  <c r="G40" i="1"/>
  <c r="L40" i="1"/>
  <c r="F40" i="1"/>
  <c r="R40" i="1" l="1"/>
  <c r="H41" i="1" l="1"/>
  <c r="E41" i="1"/>
  <c r="F41" i="1"/>
  <c r="N41" i="1"/>
  <c r="G41" i="1"/>
  <c r="M41" i="1"/>
  <c r="K41" i="1"/>
  <c r="R41" i="1"/>
  <c r="J41" i="1"/>
  <c r="I41" i="1"/>
  <c r="L41" i="1"/>
</calcChain>
</file>

<file path=xl/sharedStrings.xml><?xml version="1.0" encoding="utf-8"?>
<sst xmlns="http://schemas.openxmlformats.org/spreadsheetml/2006/main" count="957" uniqueCount="116">
  <si>
    <t>Instructor:</t>
  </si>
  <si>
    <t>LG</t>
  </si>
  <si>
    <t>FG</t>
  </si>
  <si>
    <t>AV T</t>
  </si>
  <si>
    <t>AV OLEx</t>
  </si>
  <si>
    <t>GP</t>
  </si>
  <si>
    <t>COMP</t>
  </si>
  <si>
    <t>Part</t>
  </si>
  <si>
    <t>FE</t>
  </si>
  <si>
    <t>Student Name</t>
  </si>
  <si>
    <t>average</t>
  </si>
  <si>
    <t>Semester:</t>
  </si>
  <si>
    <t>Course:</t>
  </si>
  <si>
    <t>Call#</t>
  </si>
  <si>
    <t>Class:</t>
  </si>
  <si>
    <t>Period:</t>
  </si>
  <si>
    <t>Section:</t>
  </si>
  <si>
    <t>ITAL1001</t>
  </si>
  <si>
    <t>T1_1</t>
  </si>
  <si>
    <t>T2_2</t>
  </si>
  <si>
    <t>T3_3</t>
  </si>
  <si>
    <t>T4_4</t>
  </si>
  <si>
    <t>T5_5</t>
  </si>
  <si>
    <t>OLEx_1</t>
  </si>
  <si>
    <t>OLEx_2</t>
  </si>
  <si>
    <t>OLEx_3</t>
  </si>
  <si>
    <t>OLEx_4</t>
  </si>
  <si>
    <t>OLEx_5</t>
  </si>
  <si>
    <t>OLEx_6</t>
  </si>
  <si>
    <t>WP</t>
  </si>
  <si>
    <t>WF</t>
  </si>
  <si>
    <t>I</t>
  </si>
  <si>
    <t>WP/WF/I</t>
  </si>
  <si>
    <t>F</t>
  </si>
  <si>
    <t>D</t>
  </si>
  <si>
    <t>C-</t>
  </si>
  <si>
    <t>C</t>
  </si>
  <si>
    <t>C+</t>
  </si>
  <si>
    <t>B-</t>
  </si>
  <si>
    <t>B</t>
  </si>
  <si>
    <t>B+</t>
  </si>
  <si>
    <t>A-</t>
  </si>
  <si>
    <t>A</t>
  </si>
  <si>
    <t>grade distribution</t>
  </si>
  <si>
    <t>TOT</t>
  </si>
  <si>
    <t>number</t>
  </si>
  <si>
    <t>percentage</t>
  </si>
  <si>
    <t>Aver T (40%)</t>
  </si>
  <si>
    <t>course</t>
  </si>
  <si>
    <t>Part (15%)</t>
  </si>
  <si>
    <t>FE (15%)</t>
  </si>
  <si>
    <t>your grade</t>
  </si>
  <si>
    <t>call #</t>
  </si>
  <si>
    <t xml:space="preserve">as of </t>
  </si>
  <si>
    <t>instructor</t>
  </si>
  <si>
    <t>Attendance</t>
  </si>
  <si>
    <t>Attended</t>
  </si>
  <si>
    <t>Missed</t>
  </si>
  <si>
    <t>Excused</t>
  </si>
  <si>
    <t>your instructor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</si>
  <si>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</si>
  <si>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</si>
  <si>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</si>
  <si>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</si>
  <si>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</si>
  <si>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</si>
  <si>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</si>
  <si>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</si>
  <si>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</si>
  <si>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</si>
  <si>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</si>
  <si>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</si>
  <si>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</si>
  <si>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</si>
  <si>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</si>
  <si>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</si>
  <si>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</si>
  <si>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</si>
  <si>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</si>
  <si>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</si>
  <si>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</si>
  <si>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</si>
  <si>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</si>
  <si>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</si>
  <si>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</si>
  <si>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</si>
  <si>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</si>
  <si>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</si>
  <si>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</si>
  <si>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</si>
  <si>
    <t>Name Name</t>
  </si>
  <si>
    <t>semeYYY</t>
  </si>
  <si>
    <t>##-###</t>
  </si>
  <si>
    <t>LS_1</t>
  </si>
  <si>
    <t>LS_2</t>
  </si>
  <si>
    <t>LS_3</t>
  </si>
  <si>
    <t>LS_4</t>
  </si>
  <si>
    <t>LS_5</t>
  </si>
  <si>
    <t>LS_6</t>
  </si>
  <si>
    <t>AV LS</t>
  </si>
  <si>
    <t>T1 (10%)</t>
  </si>
  <si>
    <t>T2 (10%)</t>
  </si>
  <si>
    <t>T3 (10%)</t>
  </si>
  <si>
    <t xml:space="preserve"> T4 (10%)</t>
  </si>
  <si>
    <t>T5 (10%)</t>
  </si>
  <si>
    <t>T5 (0%)</t>
  </si>
  <si>
    <t>OLEx1 (2.5%)</t>
  </si>
  <si>
    <t>OLEx2  (2.5%)</t>
  </si>
  <si>
    <t>OLEx3  (2.5%)</t>
  </si>
  <si>
    <t>OLEx4  (2.5%)</t>
  </si>
  <si>
    <t>OLEx5  (2.5%)</t>
  </si>
  <si>
    <t>OLEx6  (2.5%)</t>
  </si>
  <si>
    <t>Aver OLEx (15%)</t>
  </si>
  <si>
    <t>AV LS (3%)</t>
  </si>
  <si>
    <t>COMP (6%)</t>
  </si>
  <si>
    <t>GP (6%)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</si>
</sst>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color theme="1"/>
      <name val="Tahoma"/>
      <family val="2"/>
    </font>
    <font>
      <sz val="8"/>
      <name val="Tahoma"/>
      <family val="2"/>
    </font>
    <font>
      <sz val="11"/>
      <name val="Tahoma"/>
      <family val="2"/>
    </font>
    <font>
      <b/>
      <sz val="8"/>
      <name val="Tahoma"/>
      <family val="2"/>
    </font>
    <font>
      <sz val="6"/>
      <name val="Tahoma"/>
      <family val="2"/>
    </font>
    <font>
      <sz val="6"/>
      <color theme="1"/>
      <name val="Tahoma"/>
      <family val="2"/>
    </font>
    <font>
      <b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19" xfId="0" applyFont="1" applyBorder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164" fontId="2" fillId="0" borderId="34" xfId="0" applyNumberFormat="1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37" xfId="0" applyFont="1" applyBorder="1" applyProtection="1">
      <protection hidden="1"/>
    </xf>
    <xf numFmtId="0" fontId="3" fillId="0" borderId="43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/>
      <protection hidden="1"/>
    </xf>
    <xf numFmtId="2" fontId="1" fillId="0" borderId="23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3" fillId="0" borderId="46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33" xfId="0" applyFont="1" applyBorder="1" applyAlignment="1" applyProtection="1">
      <alignment horizontal="center"/>
      <protection hidden="1"/>
    </xf>
    <xf numFmtId="2" fontId="3" fillId="0" borderId="27" xfId="0" applyNumberFormat="1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right"/>
      <protection hidden="1"/>
    </xf>
    <xf numFmtId="14" fontId="3" fillId="0" borderId="19" xfId="0" applyNumberFormat="1" applyFont="1" applyBorder="1" applyAlignment="1" applyProtection="1">
      <alignment horizontal="center"/>
      <protection hidden="1"/>
    </xf>
    <xf numFmtId="0" fontId="1" fillId="0" borderId="36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14" fontId="1" fillId="0" borderId="0" xfId="0" applyNumberFormat="1" applyFont="1" applyBorder="1" applyAlignment="1" applyProtection="1">
      <alignment horizontal="left"/>
      <protection hidden="1"/>
    </xf>
    <xf numFmtId="0" fontId="1" fillId="0" borderId="47" xfId="0" applyFont="1" applyBorder="1" applyAlignment="1" applyProtection="1">
      <alignment horizontal="center"/>
      <protection hidden="1"/>
    </xf>
    <xf numFmtId="0" fontId="1" fillId="0" borderId="48" xfId="0" applyFont="1" applyBorder="1" applyAlignment="1" applyProtection="1">
      <alignment horizontal="center"/>
      <protection hidden="1"/>
    </xf>
    <xf numFmtId="0" fontId="1" fillId="0" borderId="49" xfId="0" applyFont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" fillId="0" borderId="1" xfId="0" applyFont="1" applyBorder="1" applyProtection="1">
      <protection hidden="1"/>
    </xf>
    <xf numFmtId="0" fontId="1" fillId="0" borderId="50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36" xfId="0" applyFont="1" applyBorder="1" applyProtection="1">
      <protection hidden="1"/>
    </xf>
    <xf numFmtId="0" fontId="2" fillId="0" borderId="37" xfId="0" applyFont="1" applyBorder="1" applyProtection="1">
      <protection hidden="1"/>
    </xf>
    <xf numFmtId="0" fontId="2" fillId="0" borderId="38" xfId="0" applyFont="1" applyBorder="1" applyProtection="1">
      <protection hidden="1"/>
    </xf>
    <xf numFmtId="0" fontId="2" fillId="0" borderId="39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3" fillId="0" borderId="42" xfId="0" applyFont="1" applyBorder="1" applyAlignment="1" applyProtection="1">
      <alignment horizontal="center"/>
      <protection hidden="1"/>
    </xf>
    <xf numFmtId="0" fontId="2" fillId="0" borderId="16" xfId="0" applyFont="1" applyBorder="1" applyProtection="1">
      <protection hidden="1"/>
    </xf>
    <xf numFmtId="2" fontId="2" fillId="0" borderId="44" xfId="0" applyNumberFormat="1" applyFont="1" applyBorder="1" applyAlignment="1" applyProtection="1">
      <alignment horizontal="center"/>
      <protection hidden="1"/>
    </xf>
    <xf numFmtId="2" fontId="2" fillId="0" borderId="45" xfId="0" applyNumberFormat="1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2" fontId="2" fillId="0" borderId="31" xfId="0" applyNumberFormat="1" applyFont="1" applyBorder="1" applyAlignment="1" applyProtection="1">
      <alignment horizontal="center"/>
      <protection hidden="1"/>
    </xf>
    <xf numFmtId="2" fontId="2" fillId="0" borderId="51" xfId="0" applyNumberFormat="1" applyFont="1" applyBorder="1" applyAlignment="1" applyProtection="1">
      <alignment horizontal="center"/>
      <protection hidden="1"/>
    </xf>
    <xf numFmtId="2" fontId="2" fillId="0" borderId="19" xfId="0" applyNumberFormat="1" applyFont="1" applyBorder="1" applyAlignment="1" applyProtection="1">
      <alignment horizontal="center"/>
      <protection hidden="1"/>
    </xf>
    <xf numFmtId="17" fontId="2" fillId="0" borderId="0" xfId="0" applyNumberFormat="1" applyFont="1" applyBorder="1" applyAlignment="1" applyProtection="1">
      <alignment horizontal="left"/>
      <protection hidden="1"/>
    </xf>
    <xf numFmtId="0" fontId="2" fillId="0" borderId="35" xfId="0" applyFont="1" applyBorder="1" applyProtection="1">
      <protection hidden="1"/>
    </xf>
    <xf numFmtId="0" fontId="2" fillId="0" borderId="38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center"/>
      <protection hidden="1"/>
    </xf>
    <xf numFmtId="0" fontId="2" fillId="0" borderId="21" xfId="0" applyFont="1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23" xfId="0" applyFont="1" applyBorder="1" applyProtection="1">
      <protection hidden="1"/>
    </xf>
    <xf numFmtId="0" fontId="2" fillId="0" borderId="50" xfId="0" applyFont="1" applyBorder="1" applyProtection="1">
      <protection hidden="1"/>
    </xf>
    <xf numFmtId="0" fontId="2" fillId="0" borderId="50" xfId="0" applyFont="1" applyBorder="1" applyAlignment="1" applyProtection="1">
      <alignment horizontal="center"/>
      <protection hidden="1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4" fontId="7" fillId="0" borderId="0" xfId="0" applyNumberFormat="1" applyFont="1" applyProtection="1">
      <protection locked="0"/>
    </xf>
    <xf numFmtId="14" fontId="6" fillId="0" borderId="0" xfId="0" applyNumberFormat="1" applyFont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14" fontId="6" fillId="0" borderId="1" xfId="0" applyNumberFormat="1" applyFont="1" applyBorder="1" applyProtection="1">
      <protection locked="0"/>
    </xf>
    <xf numFmtId="0" fontId="6" fillId="2" borderId="25" xfId="0" applyFont="1" applyFill="1" applyBorder="1" applyProtection="1">
      <protection locked="0"/>
    </xf>
    <xf numFmtId="0" fontId="8" fillId="2" borderId="24" xfId="0" applyFont="1" applyFill="1" applyBorder="1" applyAlignment="1" applyProtection="1">
      <alignment horizontal="center"/>
      <protection locked="0"/>
    </xf>
    <xf numFmtId="0" fontId="8" fillId="2" borderId="28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10" fontId="6" fillId="2" borderId="19" xfId="0" applyNumberFormat="1" applyFont="1" applyFill="1" applyBorder="1" applyAlignment="1" applyProtection="1">
      <alignment horizontal="center"/>
      <protection locked="0"/>
    </xf>
    <xf numFmtId="0" fontId="8" fillId="2" borderId="21" xfId="0" applyFont="1" applyFill="1" applyBorder="1" applyAlignment="1" applyProtection="1">
      <alignment horizontal="center"/>
      <protection locked="0"/>
    </xf>
    <xf numFmtId="9" fontId="6" fillId="2" borderId="11" xfId="0" applyNumberFormat="1" applyFont="1" applyFill="1" applyBorder="1" applyAlignment="1" applyProtection="1">
      <alignment horizontal="center"/>
      <protection hidden="1"/>
    </xf>
    <xf numFmtId="9" fontId="6" fillId="2" borderId="10" xfId="0" applyNumberFormat="1" applyFont="1" applyFill="1" applyBorder="1" applyAlignment="1" applyProtection="1">
      <alignment horizontal="center"/>
      <protection locked="0"/>
    </xf>
    <xf numFmtId="9" fontId="6" fillId="2" borderId="12" xfId="0" applyNumberFormat="1" applyFont="1" applyFill="1" applyBorder="1" applyAlignment="1" applyProtection="1">
      <alignment horizontal="center"/>
      <protection locked="0"/>
    </xf>
    <xf numFmtId="9" fontId="6" fillId="2" borderId="13" xfId="0" applyNumberFormat="1" applyFont="1" applyFill="1" applyBorder="1" applyAlignment="1" applyProtection="1">
      <alignment horizontal="center"/>
      <protection locked="0"/>
    </xf>
    <xf numFmtId="9" fontId="6" fillId="2" borderId="14" xfId="0" applyNumberFormat="1" applyFont="1" applyFill="1" applyBorder="1" applyAlignment="1" applyProtection="1">
      <alignment horizontal="center"/>
      <protection locked="0"/>
    </xf>
    <xf numFmtId="9" fontId="8" fillId="2" borderId="15" xfId="0" applyNumberFormat="1" applyFont="1" applyFill="1" applyBorder="1" applyAlignment="1" applyProtection="1">
      <alignment horizontal="center"/>
      <protection locked="0"/>
    </xf>
    <xf numFmtId="9" fontId="8" fillId="2" borderId="11" xfId="0" applyNumberFormat="1" applyFont="1" applyFill="1" applyBorder="1" applyAlignment="1" applyProtection="1">
      <alignment horizontal="center"/>
      <protection locked="0"/>
    </xf>
    <xf numFmtId="9" fontId="8" fillId="2" borderId="14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5" fillId="0" borderId="0" xfId="0" applyNumberFormat="1" applyFont="1" applyProtection="1"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hidden="1"/>
    </xf>
    <xf numFmtId="2" fontId="3" fillId="3" borderId="16" xfId="0" applyNumberFormat="1" applyFont="1" applyFill="1" applyBorder="1" applyAlignment="1" applyProtection="1">
      <alignment horizontal="center"/>
      <protection hidden="1"/>
    </xf>
    <xf numFmtId="2" fontId="6" fillId="0" borderId="0" xfId="0" applyNumberFormat="1" applyFont="1" applyFill="1" applyAlignment="1" applyProtection="1">
      <alignment horizontal="center"/>
      <protection locked="0"/>
    </xf>
    <xf numFmtId="2" fontId="6" fillId="0" borderId="17" xfId="0" applyNumberFormat="1" applyFont="1" applyFill="1" applyBorder="1" applyAlignment="1" applyProtection="1">
      <alignment horizontal="center"/>
      <protection locked="0"/>
    </xf>
    <xf numFmtId="2" fontId="3" fillId="0" borderId="16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17" xfId="0" applyFont="1" applyFill="1" applyBorder="1" applyAlignment="1" applyProtection="1">
      <alignment horizontal="center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hidden="1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hidden="1"/>
    </xf>
    <xf numFmtId="0" fontId="5" fillId="0" borderId="0" xfId="0" applyFont="1" applyBorder="1" applyProtection="1">
      <protection locked="0"/>
    </xf>
    <xf numFmtId="0" fontId="5" fillId="0" borderId="19" xfId="0" applyNumberFormat="1" applyFont="1" applyBorder="1" applyProtection="1"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hidden="1"/>
    </xf>
    <xf numFmtId="2" fontId="6" fillId="0" borderId="2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2" fontId="6" fillId="0" borderId="22" xfId="0" applyNumberFormat="1" applyFont="1" applyFill="1" applyBorder="1" applyAlignment="1" applyProtection="1">
      <alignment horizontal="center"/>
      <protection locked="0"/>
    </xf>
    <xf numFmtId="2" fontId="3" fillId="0" borderId="23" xfId="0" applyNumberFormat="1" applyFont="1" applyFill="1" applyBorder="1" applyAlignment="1" applyProtection="1">
      <alignment horizontal="center"/>
      <protection hidden="1"/>
    </xf>
    <xf numFmtId="0" fontId="6" fillId="0" borderId="2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22" xfId="0" applyFont="1" applyFill="1" applyBorder="1" applyAlignment="1" applyProtection="1">
      <alignment horizontal="center"/>
      <protection locked="0"/>
    </xf>
    <xf numFmtId="2" fontId="3" fillId="0" borderId="20" xfId="0" applyNumberFormat="1" applyFont="1" applyFill="1" applyBorder="1" applyAlignment="1" applyProtection="1">
      <alignment horizontal="center"/>
      <protection hidden="1"/>
    </xf>
    <xf numFmtId="2" fontId="3" fillId="0" borderId="23" xfId="0" applyNumberFormat="1" applyFont="1" applyFill="1" applyBorder="1" applyAlignment="1" applyProtection="1">
      <alignment horizontal="center"/>
      <protection locked="0"/>
    </xf>
    <xf numFmtId="1" fontId="3" fillId="0" borderId="2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2" fontId="6" fillId="0" borderId="0" xfId="0" applyNumberFormat="1" applyFont="1" applyAlignment="1" applyProtection="1">
      <alignment horizontal="right"/>
      <protection hidden="1"/>
    </xf>
    <xf numFmtId="0" fontId="6" fillId="0" borderId="0" xfId="0" applyFont="1" applyFill="1" applyBorder="1" applyProtection="1">
      <protection locked="0"/>
    </xf>
    <xf numFmtId="0" fontId="5" fillId="0" borderId="32" xfId="0" applyFont="1" applyBorder="1" applyProtection="1">
      <protection locked="0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1" fillId="0" borderId="0" xfId="0" applyNumberFormat="1" applyFont="1" applyProtection="1">
      <protection locked="0"/>
    </xf>
    <xf numFmtId="0" fontId="1" fillId="0" borderId="35" xfId="0" applyFont="1" applyBorder="1" applyProtection="1">
      <protection hidden="1"/>
    </xf>
    <xf numFmtId="0" fontId="3" fillId="0" borderId="34" xfId="0" applyFont="1" applyBorder="1" applyAlignment="1" applyProtection="1">
      <alignment horizontal="right"/>
      <protection hidden="1"/>
    </xf>
    <xf numFmtId="0" fontId="3" fillId="0" borderId="34" xfId="0" applyFont="1" applyBorder="1" applyAlignment="1" applyProtection="1">
      <alignment horizontal="center"/>
      <protection hidden="1"/>
    </xf>
    <xf numFmtId="0" fontId="4" fillId="0" borderId="23" xfId="0" applyFont="1" applyBorder="1" applyAlignment="1" applyProtection="1">
      <alignment horizontal="right"/>
      <protection hidden="1"/>
    </xf>
    <xf numFmtId="0" fontId="4" fillId="0" borderId="34" xfId="0" applyFont="1" applyBorder="1" applyAlignment="1" applyProtection="1">
      <alignment horizontal="right"/>
      <protection hidden="1"/>
    </xf>
    <xf numFmtId="165" fontId="6" fillId="2" borderId="10" xfId="0" applyNumberFormat="1" applyFont="1" applyFill="1" applyBorder="1" applyAlignment="1" applyProtection="1">
      <alignment horizontal="center"/>
      <protection locked="0"/>
    </xf>
    <xf numFmtId="165" fontId="6" fillId="2" borderId="12" xfId="0" applyNumberFormat="1" applyFont="1" applyFill="1" applyBorder="1" applyAlignment="1" applyProtection="1">
      <alignment horizontal="center"/>
      <protection locked="0"/>
    </xf>
    <xf numFmtId="165" fontId="6" fillId="2" borderId="13" xfId="0" applyNumberFormat="1" applyFont="1" applyFill="1" applyBorder="1" applyAlignment="1" applyProtection="1">
      <alignment horizontal="center"/>
      <protection locked="0"/>
    </xf>
    <xf numFmtId="0" fontId="8" fillId="2" borderId="40" xfId="0" applyFont="1" applyFill="1" applyBorder="1" applyAlignment="1" applyProtection="1">
      <alignment horizontal="center"/>
      <protection locked="0"/>
    </xf>
    <xf numFmtId="0" fontId="8" fillId="2" borderId="52" xfId="0" applyFont="1" applyFill="1" applyBorder="1" applyAlignment="1" applyProtection="1">
      <alignment horizontal="center"/>
      <protection locked="0"/>
    </xf>
    <xf numFmtId="2" fontId="3" fillId="3" borderId="20" xfId="0" applyNumberFormat="1" applyFont="1" applyFill="1" applyBorder="1" applyAlignment="1" applyProtection="1">
      <alignment horizontal="center"/>
      <protection hidden="1"/>
    </xf>
    <xf numFmtId="9" fontId="8" fillId="2" borderId="14" xfId="0" applyNumberFormat="1" applyFont="1" applyFill="1" applyBorder="1" applyAlignment="1" applyProtection="1">
      <alignment horizontal="center"/>
      <protection hidden="1"/>
    </xf>
    <xf numFmtId="1" fontId="6" fillId="0" borderId="39" xfId="0" applyNumberFormat="1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1" fontId="6" fillId="0" borderId="21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2" fontId="3" fillId="0" borderId="18" xfId="0" applyNumberFormat="1" applyFont="1" applyFill="1" applyBorder="1" applyAlignment="1" applyProtection="1">
      <alignment horizontal="center"/>
      <protection hidden="1"/>
    </xf>
    <xf numFmtId="10" fontId="7" fillId="0" borderId="0" xfId="0" applyNumberFormat="1" applyFont="1" applyAlignment="1" applyProtection="1">
      <alignment horizontal="left"/>
      <protection locked="0"/>
    </xf>
    <xf numFmtId="0" fontId="2" fillId="0" borderId="36" xfId="0" applyFont="1" applyFill="1" applyBorder="1" applyProtection="1">
      <protection hidden="1"/>
    </xf>
    <xf numFmtId="0" fontId="2" fillId="0" borderId="39" xfId="0" applyFont="1" applyFill="1" applyBorder="1" applyProtection="1">
      <protection hidden="1"/>
    </xf>
    <xf numFmtId="0" fontId="2" fillId="0" borderId="21" xfId="0" applyFon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2" fillId="0" borderId="50" xfId="0" applyFont="1" applyFill="1" applyBorder="1" applyProtection="1">
      <protection hidden="1"/>
    </xf>
    <xf numFmtId="165" fontId="6" fillId="2" borderId="22" xfId="0" applyNumberFormat="1" applyFont="1" applyFill="1" applyBorder="1" applyAlignment="1" applyProtection="1">
      <alignment horizontal="center"/>
      <protection locked="0"/>
    </xf>
    <xf numFmtId="165" fontId="6" fillId="2" borderId="44" xfId="0" applyNumberFormat="1" applyFont="1" applyFill="1" applyBorder="1" applyAlignment="1" applyProtection="1">
      <alignment horizontal="center"/>
      <protection locked="0"/>
    </xf>
    <xf numFmtId="165" fontId="6" fillId="2" borderId="53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7"/>
  <sheetViews>
    <sheetView tabSelected="1" zoomScale="75" zoomScaleNormal="75" workbookViewId="0">
      <selection activeCell="F7" sqref="F7"/>
    </sheetView>
  </sheetViews>
  <sheetFormatPr defaultRowHeight="14.25" x14ac:dyDescent="0.2"/>
  <cols>
    <col min="1" max="1" width="2.85546875" style="55" customWidth="1"/>
    <col min="2" max="2" width="22.140625" style="55" customWidth="1"/>
    <col min="3" max="18" width="7.7109375" style="55" customWidth="1"/>
    <col min="19" max="24" width="6.7109375" style="55" customWidth="1"/>
    <col min="25" max="25" width="7.7109375" style="55" customWidth="1"/>
    <col min="26" max="29" width="9.140625" style="55"/>
    <col min="30" max="30" width="2.28515625" style="55" customWidth="1"/>
    <col min="31" max="258" width="9.140625" style="55"/>
    <col min="259" max="259" width="2.85546875" style="55" customWidth="1"/>
    <col min="260" max="260" width="22.140625" style="55" customWidth="1"/>
    <col min="261" max="261" width="4.7109375" style="55" customWidth="1"/>
    <col min="262" max="262" width="7.7109375" style="55" customWidth="1"/>
    <col min="263" max="268" width="5.7109375" style="55" customWidth="1"/>
    <col min="269" max="274" width="7.7109375" style="55" customWidth="1"/>
    <col min="275" max="275" width="5.7109375" style="55" customWidth="1"/>
    <col min="276" max="280" width="7.7109375" style="55" customWidth="1"/>
    <col min="281" max="514" width="9.140625" style="55"/>
    <col min="515" max="515" width="2.85546875" style="55" customWidth="1"/>
    <col min="516" max="516" width="22.140625" style="55" customWidth="1"/>
    <col min="517" max="517" width="4.7109375" style="55" customWidth="1"/>
    <col min="518" max="518" width="7.7109375" style="55" customWidth="1"/>
    <col min="519" max="524" width="5.7109375" style="55" customWidth="1"/>
    <col min="525" max="530" width="7.7109375" style="55" customWidth="1"/>
    <col min="531" max="531" width="5.7109375" style="55" customWidth="1"/>
    <col min="532" max="536" width="7.7109375" style="55" customWidth="1"/>
    <col min="537" max="770" width="9.140625" style="55"/>
    <col min="771" max="771" width="2.85546875" style="55" customWidth="1"/>
    <col min="772" max="772" width="22.140625" style="55" customWidth="1"/>
    <col min="773" max="773" width="4.7109375" style="55" customWidth="1"/>
    <col min="774" max="774" width="7.7109375" style="55" customWidth="1"/>
    <col min="775" max="780" width="5.7109375" style="55" customWidth="1"/>
    <col min="781" max="786" width="7.7109375" style="55" customWidth="1"/>
    <col min="787" max="787" width="5.7109375" style="55" customWidth="1"/>
    <col min="788" max="792" width="7.7109375" style="55" customWidth="1"/>
    <col min="793" max="1026" width="9.140625" style="55"/>
    <col min="1027" max="1027" width="2.85546875" style="55" customWidth="1"/>
    <col min="1028" max="1028" width="22.140625" style="55" customWidth="1"/>
    <col min="1029" max="1029" width="4.7109375" style="55" customWidth="1"/>
    <col min="1030" max="1030" width="7.7109375" style="55" customWidth="1"/>
    <col min="1031" max="1036" width="5.7109375" style="55" customWidth="1"/>
    <col min="1037" max="1042" width="7.7109375" style="55" customWidth="1"/>
    <col min="1043" max="1043" width="5.7109375" style="55" customWidth="1"/>
    <col min="1044" max="1048" width="7.7109375" style="55" customWidth="1"/>
    <col min="1049" max="1282" width="9.140625" style="55"/>
    <col min="1283" max="1283" width="2.85546875" style="55" customWidth="1"/>
    <col min="1284" max="1284" width="22.140625" style="55" customWidth="1"/>
    <col min="1285" max="1285" width="4.7109375" style="55" customWidth="1"/>
    <col min="1286" max="1286" width="7.7109375" style="55" customWidth="1"/>
    <col min="1287" max="1292" width="5.7109375" style="55" customWidth="1"/>
    <col min="1293" max="1298" width="7.7109375" style="55" customWidth="1"/>
    <col min="1299" max="1299" width="5.7109375" style="55" customWidth="1"/>
    <col min="1300" max="1304" width="7.7109375" style="55" customWidth="1"/>
    <col min="1305" max="1538" width="9.140625" style="55"/>
    <col min="1539" max="1539" width="2.85546875" style="55" customWidth="1"/>
    <col min="1540" max="1540" width="22.140625" style="55" customWidth="1"/>
    <col min="1541" max="1541" width="4.7109375" style="55" customWidth="1"/>
    <col min="1542" max="1542" width="7.7109375" style="55" customWidth="1"/>
    <col min="1543" max="1548" width="5.7109375" style="55" customWidth="1"/>
    <col min="1549" max="1554" width="7.7109375" style="55" customWidth="1"/>
    <col min="1555" max="1555" width="5.7109375" style="55" customWidth="1"/>
    <col min="1556" max="1560" width="7.7109375" style="55" customWidth="1"/>
    <col min="1561" max="1794" width="9.140625" style="55"/>
    <col min="1795" max="1795" width="2.85546875" style="55" customWidth="1"/>
    <col min="1796" max="1796" width="22.140625" style="55" customWidth="1"/>
    <col min="1797" max="1797" width="4.7109375" style="55" customWidth="1"/>
    <col min="1798" max="1798" width="7.7109375" style="55" customWidth="1"/>
    <col min="1799" max="1804" width="5.7109375" style="55" customWidth="1"/>
    <col min="1805" max="1810" width="7.7109375" style="55" customWidth="1"/>
    <col min="1811" max="1811" width="5.7109375" style="55" customWidth="1"/>
    <col min="1812" max="1816" width="7.7109375" style="55" customWidth="1"/>
    <col min="1817" max="2050" width="9.140625" style="55"/>
    <col min="2051" max="2051" width="2.85546875" style="55" customWidth="1"/>
    <col min="2052" max="2052" width="22.140625" style="55" customWidth="1"/>
    <col min="2053" max="2053" width="4.7109375" style="55" customWidth="1"/>
    <col min="2054" max="2054" width="7.7109375" style="55" customWidth="1"/>
    <col min="2055" max="2060" width="5.7109375" style="55" customWidth="1"/>
    <col min="2061" max="2066" width="7.7109375" style="55" customWidth="1"/>
    <col min="2067" max="2067" width="5.7109375" style="55" customWidth="1"/>
    <col min="2068" max="2072" width="7.7109375" style="55" customWidth="1"/>
    <col min="2073" max="2306" width="9.140625" style="55"/>
    <col min="2307" max="2307" width="2.85546875" style="55" customWidth="1"/>
    <col min="2308" max="2308" width="22.140625" style="55" customWidth="1"/>
    <col min="2309" max="2309" width="4.7109375" style="55" customWidth="1"/>
    <col min="2310" max="2310" width="7.7109375" style="55" customWidth="1"/>
    <col min="2311" max="2316" width="5.7109375" style="55" customWidth="1"/>
    <col min="2317" max="2322" width="7.7109375" style="55" customWidth="1"/>
    <col min="2323" max="2323" width="5.7109375" style="55" customWidth="1"/>
    <col min="2324" max="2328" width="7.7109375" style="55" customWidth="1"/>
    <col min="2329" max="2562" width="9.140625" style="55"/>
    <col min="2563" max="2563" width="2.85546875" style="55" customWidth="1"/>
    <col min="2564" max="2564" width="22.140625" style="55" customWidth="1"/>
    <col min="2565" max="2565" width="4.7109375" style="55" customWidth="1"/>
    <col min="2566" max="2566" width="7.7109375" style="55" customWidth="1"/>
    <col min="2567" max="2572" width="5.7109375" style="55" customWidth="1"/>
    <col min="2573" max="2578" width="7.7109375" style="55" customWidth="1"/>
    <col min="2579" max="2579" width="5.7109375" style="55" customWidth="1"/>
    <col min="2580" max="2584" width="7.7109375" style="55" customWidth="1"/>
    <col min="2585" max="2818" width="9.140625" style="55"/>
    <col min="2819" max="2819" width="2.85546875" style="55" customWidth="1"/>
    <col min="2820" max="2820" width="22.140625" style="55" customWidth="1"/>
    <col min="2821" max="2821" width="4.7109375" style="55" customWidth="1"/>
    <col min="2822" max="2822" width="7.7109375" style="55" customWidth="1"/>
    <col min="2823" max="2828" width="5.7109375" style="55" customWidth="1"/>
    <col min="2829" max="2834" width="7.7109375" style="55" customWidth="1"/>
    <col min="2835" max="2835" width="5.7109375" style="55" customWidth="1"/>
    <col min="2836" max="2840" width="7.7109375" style="55" customWidth="1"/>
    <col min="2841" max="3074" width="9.140625" style="55"/>
    <col min="3075" max="3075" width="2.85546875" style="55" customWidth="1"/>
    <col min="3076" max="3076" width="22.140625" style="55" customWidth="1"/>
    <col min="3077" max="3077" width="4.7109375" style="55" customWidth="1"/>
    <col min="3078" max="3078" width="7.7109375" style="55" customWidth="1"/>
    <col min="3079" max="3084" width="5.7109375" style="55" customWidth="1"/>
    <col min="3085" max="3090" width="7.7109375" style="55" customWidth="1"/>
    <col min="3091" max="3091" width="5.7109375" style="55" customWidth="1"/>
    <col min="3092" max="3096" width="7.7109375" style="55" customWidth="1"/>
    <col min="3097" max="3330" width="9.140625" style="55"/>
    <col min="3331" max="3331" width="2.85546875" style="55" customWidth="1"/>
    <col min="3332" max="3332" width="22.140625" style="55" customWidth="1"/>
    <col min="3333" max="3333" width="4.7109375" style="55" customWidth="1"/>
    <col min="3334" max="3334" width="7.7109375" style="55" customWidth="1"/>
    <col min="3335" max="3340" width="5.7109375" style="55" customWidth="1"/>
    <col min="3341" max="3346" width="7.7109375" style="55" customWidth="1"/>
    <col min="3347" max="3347" width="5.7109375" style="55" customWidth="1"/>
    <col min="3348" max="3352" width="7.7109375" style="55" customWidth="1"/>
    <col min="3353" max="3586" width="9.140625" style="55"/>
    <col min="3587" max="3587" width="2.85546875" style="55" customWidth="1"/>
    <col min="3588" max="3588" width="22.140625" style="55" customWidth="1"/>
    <col min="3589" max="3589" width="4.7109375" style="55" customWidth="1"/>
    <col min="3590" max="3590" width="7.7109375" style="55" customWidth="1"/>
    <col min="3591" max="3596" width="5.7109375" style="55" customWidth="1"/>
    <col min="3597" max="3602" width="7.7109375" style="55" customWidth="1"/>
    <col min="3603" max="3603" width="5.7109375" style="55" customWidth="1"/>
    <col min="3604" max="3608" width="7.7109375" style="55" customWidth="1"/>
    <col min="3609" max="3842" width="9.140625" style="55"/>
    <col min="3843" max="3843" width="2.85546875" style="55" customWidth="1"/>
    <col min="3844" max="3844" width="22.140625" style="55" customWidth="1"/>
    <col min="3845" max="3845" width="4.7109375" style="55" customWidth="1"/>
    <col min="3846" max="3846" width="7.7109375" style="55" customWidth="1"/>
    <col min="3847" max="3852" width="5.7109375" style="55" customWidth="1"/>
    <col min="3853" max="3858" width="7.7109375" style="55" customWidth="1"/>
    <col min="3859" max="3859" width="5.7109375" style="55" customWidth="1"/>
    <col min="3860" max="3864" width="7.7109375" style="55" customWidth="1"/>
    <col min="3865" max="4098" width="9.140625" style="55"/>
    <col min="4099" max="4099" width="2.85546875" style="55" customWidth="1"/>
    <col min="4100" max="4100" width="22.140625" style="55" customWidth="1"/>
    <col min="4101" max="4101" width="4.7109375" style="55" customWidth="1"/>
    <col min="4102" max="4102" width="7.7109375" style="55" customWidth="1"/>
    <col min="4103" max="4108" width="5.7109375" style="55" customWidth="1"/>
    <col min="4109" max="4114" width="7.7109375" style="55" customWidth="1"/>
    <col min="4115" max="4115" width="5.7109375" style="55" customWidth="1"/>
    <col min="4116" max="4120" width="7.7109375" style="55" customWidth="1"/>
    <col min="4121" max="4354" width="9.140625" style="55"/>
    <col min="4355" max="4355" width="2.85546875" style="55" customWidth="1"/>
    <col min="4356" max="4356" width="22.140625" style="55" customWidth="1"/>
    <col min="4357" max="4357" width="4.7109375" style="55" customWidth="1"/>
    <col min="4358" max="4358" width="7.7109375" style="55" customWidth="1"/>
    <col min="4359" max="4364" width="5.7109375" style="55" customWidth="1"/>
    <col min="4365" max="4370" width="7.7109375" style="55" customWidth="1"/>
    <col min="4371" max="4371" width="5.7109375" style="55" customWidth="1"/>
    <col min="4372" max="4376" width="7.7109375" style="55" customWidth="1"/>
    <col min="4377" max="4610" width="9.140625" style="55"/>
    <col min="4611" max="4611" width="2.85546875" style="55" customWidth="1"/>
    <col min="4612" max="4612" width="22.140625" style="55" customWidth="1"/>
    <col min="4613" max="4613" width="4.7109375" style="55" customWidth="1"/>
    <col min="4614" max="4614" width="7.7109375" style="55" customWidth="1"/>
    <col min="4615" max="4620" width="5.7109375" style="55" customWidth="1"/>
    <col min="4621" max="4626" width="7.7109375" style="55" customWidth="1"/>
    <col min="4627" max="4627" width="5.7109375" style="55" customWidth="1"/>
    <col min="4628" max="4632" width="7.7109375" style="55" customWidth="1"/>
    <col min="4633" max="4866" width="9.140625" style="55"/>
    <col min="4867" max="4867" width="2.85546875" style="55" customWidth="1"/>
    <col min="4868" max="4868" width="22.140625" style="55" customWidth="1"/>
    <col min="4869" max="4869" width="4.7109375" style="55" customWidth="1"/>
    <col min="4870" max="4870" width="7.7109375" style="55" customWidth="1"/>
    <col min="4871" max="4876" width="5.7109375" style="55" customWidth="1"/>
    <col min="4877" max="4882" width="7.7109375" style="55" customWidth="1"/>
    <col min="4883" max="4883" width="5.7109375" style="55" customWidth="1"/>
    <col min="4884" max="4888" width="7.7109375" style="55" customWidth="1"/>
    <col min="4889" max="5122" width="9.140625" style="55"/>
    <col min="5123" max="5123" width="2.85546875" style="55" customWidth="1"/>
    <col min="5124" max="5124" width="22.140625" style="55" customWidth="1"/>
    <col min="5125" max="5125" width="4.7109375" style="55" customWidth="1"/>
    <col min="5126" max="5126" width="7.7109375" style="55" customWidth="1"/>
    <col min="5127" max="5132" width="5.7109375" style="55" customWidth="1"/>
    <col min="5133" max="5138" width="7.7109375" style="55" customWidth="1"/>
    <col min="5139" max="5139" width="5.7109375" style="55" customWidth="1"/>
    <col min="5140" max="5144" width="7.7109375" style="55" customWidth="1"/>
    <col min="5145" max="5378" width="9.140625" style="55"/>
    <col min="5379" max="5379" width="2.85546875" style="55" customWidth="1"/>
    <col min="5380" max="5380" width="22.140625" style="55" customWidth="1"/>
    <col min="5381" max="5381" width="4.7109375" style="55" customWidth="1"/>
    <col min="5382" max="5382" width="7.7109375" style="55" customWidth="1"/>
    <col min="5383" max="5388" width="5.7109375" style="55" customWidth="1"/>
    <col min="5389" max="5394" width="7.7109375" style="55" customWidth="1"/>
    <col min="5395" max="5395" width="5.7109375" style="55" customWidth="1"/>
    <col min="5396" max="5400" width="7.7109375" style="55" customWidth="1"/>
    <col min="5401" max="5634" width="9.140625" style="55"/>
    <col min="5635" max="5635" width="2.85546875" style="55" customWidth="1"/>
    <col min="5636" max="5636" width="22.140625" style="55" customWidth="1"/>
    <col min="5637" max="5637" width="4.7109375" style="55" customWidth="1"/>
    <col min="5638" max="5638" width="7.7109375" style="55" customWidth="1"/>
    <col min="5639" max="5644" width="5.7109375" style="55" customWidth="1"/>
    <col min="5645" max="5650" width="7.7109375" style="55" customWidth="1"/>
    <col min="5651" max="5651" width="5.7109375" style="55" customWidth="1"/>
    <col min="5652" max="5656" width="7.7109375" style="55" customWidth="1"/>
    <col min="5657" max="5890" width="9.140625" style="55"/>
    <col min="5891" max="5891" width="2.85546875" style="55" customWidth="1"/>
    <col min="5892" max="5892" width="22.140625" style="55" customWidth="1"/>
    <col min="5893" max="5893" width="4.7109375" style="55" customWidth="1"/>
    <col min="5894" max="5894" width="7.7109375" style="55" customWidth="1"/>
    <col min="5895" max="5900" width="5.7109375" style="55" customWidth="1"/>
    <col min="5901" max="5906" width="7.7109375" style="55" customWidth="1"/>
    <col min="5907" max="5907" width="5.7109375" style="55" customWidth="1"/>
    <col min="5908" max="5912" width="7.7109375" style="55" customWidth="1"/>
    <col min="5913" max="6146" width="9.140625" style="55"/>
    <col min="6147" max="6147" width="2.85546875" style="55" customWidth="1"/>
    <col min="6148" max="6148" width="22.140625" style="55" customWidth="1"/>
    <col min="6149" max="6149" width="4.7109375" style="55" customWidth="1"/>
    <col min="6150" max="6150" width="7.7109375" style="55" customWidth="1"/>
    <col min="6151" max="6156" width="5.7109375" style="55" customWidth="1"/>
    <col min="6157" max="6162" width="7.7109375" style="55" customWidth="1"/>
    <col min="6163" max="6163" width="5.7109375" style="55" customWidth="1"/>
    <col min="6164" max="6168" width="7.7109375" style="55" customWidth="1"/>
    <col min="6169" max="6402" width="9.140625" style="55"/>
    <col min="6403" max="6403" width="2.85546875" style="55" customWidth="1"/>
    <col min="6404" max="6404" width="22.140625" style="55" customWidth="1"/>
    <col min="6405" max="6405" width="4.7109375" style="55" customWidth="1"/>
    <col min="6406" max="6406" width="7.7109375" style="55" customWidth="1"/>
    <col min="6407" max="6412" width="5.7109375" style="55" customWidth="1"/>
    <col min="6413" max="6418" width="7.7109375" style="55" customWidth="1"/>
    <col min="6419" max="6419" width="5.7109375" style="55" customWidth="1"/>
    <col min="6420" max="6424" width="7.7109375" style="55" customWidth="1"/>
    <col min="6425" max="6658" width="9.140625" style="55"/>
    <col min="6659" max="6659" width="2.85546875" style="55" customWidth="1"/>
    <col min="6660" max="6660" width="22.140625" style="55" customWidth="1"/>
    <col min="6661" max="6661" width="4.7109375" style="55" customWidth="1"/>
    <col min="6662" max="6662" width="7.7109375" style="55" customWidth="1"/>
    <col min="6663" max="6668" width="5.7109375" style="55" customWidth="1"/>
    <col min="6669" max="6674" width="7.7109375" style="55" customWidth="1"/>
    <col min="6675" max="6675" width="5.7109375" style="55" customWidth="1"/>
    <col min="6676" max="6680" width="7.7109375" style="55" customWidth="1"/>
    <col min="6681" max="6914" width="9.140625" style="55"/>
    <col min="6915" max="6915" width="2.85546875" style="55" customWidth="1"/>
    <col min="6916" max="6916" width="22.140625" style="55" customWidth="1"/>
    <col min="6917" max="6917" width="4.7109375" style="55" customWidth="1"/>
    <col min="6918" max="6918" width="7.7109375" style="55" customWidth="1"/>
    <col min="6919" max="6924" width="5.7109375" style="55" customWidth="1"/>
    <col min="6925" max="6930" width="7.7109375" style="55" customWidth="1"/>
    <col min="6931" max="6931" width="5.7109375" style="55" customWidth="1"/>
    <col min="6932" max="6936" width="7.7109375" style="55" customWidth="1"/>
    <col min="6937" max="7170" width="9.140625" style="55"/>
    <col min="7171" max="7171" width="2.85546875" style="55" customWidth="1"/>
    <col min="7172" max="7172" width="22.140625" style="55" customWidth="1"/>
    <col min="7173" max="7173" width="4.7109375" style="55" customWidth="1"/>
    <col min="7174" max="7174" width="7.7109375" style="55" customWidth="1"/>
    <col min="7175" max="7180" width="5.7109375" style="55" customWidth="1"/>
    <col min="7181" max="7186" width="7.7109375" style="55" customWidth="1"/>
    <col min="7187" max="7187" width="5.7109375" style="55" customWidth="1"/>
    <col min="7188" max="7192" width="7.7109375" style="55" customWidth="1"/>
    <col min="7193" max="7426" width="9.140625" style="55"/>
    <col min="7427" max="7427" width="2.85546875" style="55" customWidth="1"/>
    <col min="7428" max="7428" width="22.140625" style="55" customWidth="1"/>
    <col min="7429" max="7429" width="4.7109375" style="55" customWidth="1"/>
    <col min="7430" max="7430" width="7.7109375" style="55" customWidth="1"/>
    <col min="7431" max="7436" width="5.7109375" style="55" customWidth="1"/>
    <col min="7437" max="7442" width="7.7109375" style="55" customWidth="1"/>
    <col min="7443" max="7443" width="5.7109375" style="55" customWidth="1"/>
    <col min="7444" max="7448" width="7.7109375" style="55" customWidth="1"/>
    <col min="7449" max="7682" width="9.140625" style="55"/>
    <col min="7683" max="7683" width="2.85546875" style="55" customWidth="1"/>
    <col min="7684" max="7684" width="22.140625" style="55" customWidth="1"/>
    <col min="7685" max="7685" width="4.7109375" style="55" customWidth="1"/>
    <col min="7686" max="7686" width="7.7109375" style="55" customWidth="1"/>
    <col min="7687" max="7692" width="5.7109375" style="55" customWidth="1"/>
    <col min="7693" max="7698" width="7.7109375" style="55" customWidth="1"/>
    <col min="7699" max="7699" width="5.7109375" style="55" customWidth="1"/>
    <col min="7700" max="7704" width="7.7109375" style="55" customWidth="1"/>
    <col min="7705" max="7938" width="9.140625" style="55"/>
    <col min="7939" max="7939" width="2.85546875" style="55" customWidth="1"/>
    <col min="7940" max="7940" width="22.140625" style="55" customWidth="1"/>
    <col min="7941" max="7941" width="4.7109375" style="55" customWidth="1"/>
    <col min="7942" max="7942" width="7.7109375" style="55" customWidth="1"/>
    <col min="7943" max="7948" width="5.7109375" style="55" customWidth="1"/>
    <col min="7949" max="7954" width="7.7109375" style="55" customWidth="1"/>
    <col min="7955" max="7955" width="5.7109375" style="55" customWidth="1"/>
    <col min="7956" max="7960" width="7.7109375" style="55" customWidth="1"/>
    <col min="7961" max="8194" width="9.140625" style="55"/>
    <col min="8195" max="8195" width="2.85546875" style="55" customWidth="1"/>
    <col min="8196" max="8196" width="22.140625" style="55" customWidth="1"/>
    <col min="8197" max="8197" width="4.7109375" style="55" customWidth="1"/>
    <col min="8198" max="8198" width="7.7109375" style="55" customWidth="1"/>
    <col min="8199" max="8204" width="5.7109375" style="55" customWidth="1"/>
    <col min="8205" max="8210" width="7.7109375" style="55" customWidth="1"/>
    <col min="8211" max="8211" width="5.7109375" style="55" customWidth="1"/>
    <col min="8212" max="8216" width="7.7109375" style="55" customWidth="1"/>
    <col min="8217" max="8450" width="9.140625" style="55"/>
    <col min="8451" max="8451" width="2.85546875" style="55" customWidth="1"/>
    <col min="8452" max="8452" width="22.140625" style="55" customWidth="1"/>
    <col min="8453" max="8453" width="4.7109375" style="55" customWidth="1"/>
    <col min="8454" max="8454" width="7.7109375" style="55" customWidth="1"/>
    <col min="8455" max="8460" width="5.7109375" style="55" customWidth="1"/>
    <col min="8461" max="8466" width="7.7109375" style="55" customWidth="1"/>
    <col min="8467" max="8467" width="5.7109375" style="55" customWidth="1"/>
    <col min="8468" max="8472" width="7.7109375" style="55" customWidth="1"/>
    <col min="8473" max="8706" width="9.140625" style="55"/>
    <col min="8707" max="8707" width="2.85546875" style="55" customWidth="1"/>
    <col min="8708" max="8708" width="22.140625" style="55" customWidth="1"/>
    <col min="8709" max="8709" width="4.7109375" style="55" customWidth="1"/>
    <col min="8710" max="8710" width="7.7109375" style="55" customWidth="1"/>
    <col min="8711" max="8716" width="5.7109375" style="55" customWidth="1"/>
    <col min="8717" max="8722" width="7.7109375" style="55" customWidth="1"/>
    <col min="8723" max="8723" width="5.7109375" style="55" customWidth="1"/>
    <col min="8724" max="8728" width="7.7109375" style="55" customWidth="1"/>
    <col min="8729" max="8962" width="9.140625" style="55"/>
    <col min="8963" max="8963" width="2.85546875" style="55" customWidth="1"/>
    <col min="8964" max="8964" width="22.140625" style="55" customWidth="1"/>
    <col min="8965" max="8965" width="4.7109375" style="55" customWidth="1"/>
    <col min="8966" max="8966" width="7.7109375" style="55" customWidth="1"/>
    <col min="8967" max="8972" width="5.7109375" style="55" customWidth="1"/>
    <col min="8973" max="8978" width="7.7109375" style="55" customWidth="1"/>
    <col min="8979" max="8979" width="5.7109375" style="55" customWidth="1"/>
    <col min="8980" max="8984" width="7.7109375" style="55" customWidth="1"/>
    <col min="8985" max="9218" width="9.140625" style="55"/>
    <col min="9219" max="9219" width="2.85546875" style="55" customWidth="1"/>
    <col min="9220" max="9220" width="22.140625" style="55" customWidth="1"/>
    <col min="9221" max="9221" width="4.7109375" style="55" customWidth="1"/>
    <col min="9222" max="9222" width="7.7109375" style="55" customWidth="1"/>
    <col min="9223" max="9228" width="5.7109375" style="55" customWidth="1"/>
    <col min="9229" max="9234" width="7.7109375" style="55" customWidth="1"/>
    <col min="9235" max="9235" width="5.7109375" style="55" customWidth="1"/>
    <col min="9236" max="9240" width="7.7109375" style="55" customWidth="1"/>
    <col min="9241" max="9474" width="9.140625" style="55"/>
    <col min="9475" max="9475" width="2.85546875" style="55" customWidth="1"/>
    <col min="9476" max="9476" width="22.140625" style="55" customWidth="1"/>
    <col min="9477" max="9477" width="4.7109375" style="55" customWidth="1"/>
    <col min="9478" max="9478" width="7.7109375" style="55" customWidth="1"/>
    <col min="9479" max="9484" width="5.7109375" style="55" customWidth="1"/>
    <col min="9485" max="9490" width="7.7109375" style="55" customWidth="1"/>
    <col min="9491" max="9491" width="5.7109375" style="55" customWidth="1"/>
    <col min="9492" max="9496" width="7.7109375" style="55" customWidth="1"/>
    <col min="9497" max="9730" width="9.140625" style="55"/>
    <col min="9731" max="9731" width="2.85546875" style="55" customWidth="1"/>
    <col min="9732" max="9732" width="22.140625" style="55" customWidth="1"/>
    <col min="9733" max="9733" width="4.7109375" style="55" customWidth="1"/>
    <col min="9734" max="9734" width="7.7109375" style="55" customWidth="1"/>
    <col min="9735" max="9740" width="5.7109375" style="55" customWidth="1"/>
    <col min="9741" max="9746" width="7.7109375" style="55" customWidth="1"/>
    <col min="9747" max="9747" width="5.7109375" style="55" customWidth="1"/>
    <col min="9748" max="9752" width="7.7109375" style="55" customWidth="1"/>
    <col min="9753" max="9986" width="9.140625" style="55"/>
    <col min="9987" max="9987" width="2.85546875" style="55" customWidth="1"/>
    <col min="9988" max="9988" width="22.140625" style="55" customWidth="1"/>
    <col min="9989" max="9989" width="4.7109375" style="55" customWidth="1"/>
    <col min="9990" max="9990" width="7.7109375" style="55" customWidth="1"/>
    <col min="9991" max="9996" width="5.7109375" style="55" customWidth="1"/>
    <col min="9997" max="10002" width="7.7109375" style="55" customWidth="1"/>
    <col min="10003" max="10003" width="5.7109375" style="55" customWidth="1"/>
    <col min="10004" max="10008" width="7.7109375" style="55" customWidth="1"/>
    <col min="10009" max="10242" width="9.140625" style="55"/>
    <col min="10243" max="10243" width="2.85546875" style="55" customWidth="1"/>
    <col min="10244" max="10244" width="22.140625" style="55" customWidth="1"/>
    <col min="10245" max="10245" width="4.7109375" style="55" customWidth="1"/>
    <col min="10246" max="10246" width="7.7109375" style="55" customWidth="1"/>
    <col min="10247" max="10252" width="5.7109375" style="55" customWidth="1"/>
    <col min="10253" max="10258" width="7.7109375" style="55" customWidth="1"/>
    <col min="10259" max="10259" width="5.7109375" style="55" customWidth="1"/>
    <col min="10260" max="10264" width="7.7109375" style="55" customWidth="1"/>
    <col min="10265" max="10498" width="9.140625" style="55"/>
    <col min="10499" max="10499" width="2.85546875" style="55" customWidth="1"/>
    <col min="10500" max="10500" width="22.140625" style="55" customWidth="1"/>
    <col min="10501" max="10501" width="4.7109375" style="55" customWidth="1"/>
    <col min="10502" max="10502" width="7.7109375" style="55" customWidth="1"/>
    <col min="10503" max="10508" width="5.7109375" style="55" customWidth="1"/>
    <col min="10509" max="10514" width="7.7109375" style="55" customWidth="1"/>
    <col min="10515" max="10515" width="5.7109375" style="55" customWidth="1"/>
    <col min="10516" max="10520" width="7.7109375" style="55" customWidth="1"/>
    <col min="10521" max="10754" width="9.140625" style="55"/>
    <col min="10755" max="10755" width="2.85546875" style="55" customWidth="1"/>
    <col min="10756" max="10756" width="22.140625" style="55" customWidth="1"/>
    <col min="10757" max="10757" width="4.7109375" style="55" customWidth="1"/>
    <col min="10758" max="10758" width="7.7109375" style="55" customWidth="1"/>
    <col min="10759" max="10764" width="5.7109375" style="55" customWidth="1"/>
    <col min="10765" max="10770" width="7.7109375" style="55" customWidth="1"/>
    <col min="10771" max="10771" width="5.7109375" style="55" customWidth="1"/>
    <col min="10772" max="10776" width="7.7109375" style="55" customWidth="1"/>
    <col min="10777" max="11010" width="9.140625" style="55"/>
    <col min="11011" max="11011" width="2.85546875" style="55" customWidth="1"/>
    <col min="11012" max="11012" width="22.140625" style="55" customWidth="1"/>
    <col min="11013" max="11013" width="4.7109375" style="55" customWidth="1"/>
    <col min="11014" max="11014" width="7.7109375" style="55" customWidth="1"/>
    <col min="11015" max="11020" width="5.7109375" style="55" customWidth="1"/>
    <col min="11021" max="11026" width="7.7109375" style="55" customWidth="1"/>
    <col min="11027" max="11027" width="5.7109375" style="55" customWidth="1"/>
    <col min="11028" max="11032" width="7.7109375" style="55" customWidth="1"/>
    <col min="11033" max="11266" width="9.140625" style="55"/>
    <col min="11267" max="11267" width="2.85546875" style="55" customWidth="1"/>
    <col min="11268" max="11268" width="22.140625" style="55" customWidth="1"/>
    <col min="11269" max="11269" width="4.7109375" style="55" customWidth="1"/>
    <col min="11270" max="11270" width="7.7109375" style="55" customWidth="1"/>
    <col min="11271" max="11276" width="5.7109375" style="55" customWidth="1"/>
    <col min="11277" max="11282" width="7.7109375" style="55" customWidth="1"/>
    <col min="11283" max="11283" width="5.7109375" style="55" customWidth="1"/>
    <col min="11284" max="11288" width="7.7109375" style="55" customWidth="1"/>
    <col min="11289" max="11522" width="9.140625" style="55"/>
    <col min="11523" max="11523" width="2.85546875" style="55" customWidth="1"/>
    <col min="11524" max="11524" width="22.140625" style="55" customWidth="1"/>
    <col min="11525" max="11525" width="4.7109375" style="55" customWidth="1"/>
    <col min="11526" max="11526" width="7.7109375" style="55" customWidth="1"/>
    <col min="11527" max="11532" width="5.7109375" style="55" customWidth="1"/>
    <col min="11533" max="11538" width="7.7109375" style="55" customWidth="1"/>
    <col min="11539" max="11539" width="5.7109375" style="55" customWidth="1"/>
    <col min="11540" max="11544" width="7.7109375" style="55" customWidth="1"/>
    <col min="11545" max="11778" width="9.140625" style="55"/>
    <col min="11779" max="11779" width="2.85546875" style="55" customWidth="1"/>
    <col min="11780" max="11780" width="22.140625" style="55" customWidth="1"/>
    <col min="11781" max="11781" width="4.7109375" style="55" customWidth="1"/>
    <col min="11782" max="11782" width="7.7109375" style="55" customWidth="1"/>
    <col min="11783" max="11788" width="5.7109375" style="55" customWidth="1"/>
    <col min="11789" max="11794" width="7.7109375" style="55" customWidth="1"/>
    <col min="11795" max="11795" width="5.7109375" style="55" customWidth="1"/>
    <col min="11796" max="11800" width="7.7109375" style="55" customWidth="1"/>
    <col min="11801" max="12034" width="9.140625" style="55"/>
    <col min="12035" max="12035" width="2.85546875" style="55" customWidth="1"/>
    <col min="12036" max="12036" width="22.140625" style="55" customWidth="1"/>
    <col min="12037" max="12037" width="4.7109375" style="55" customWidth="1"/>
    <col min="12038" max="12038" width="7.7109375" style="55" customWidth="1"/>
    <col min="12039" max="12044" width="5.7109375" style="55" customWidth="1"/>
    <col min="12045" max="12050" width="7.7109375" style="55" customWidth="1"/>
    <col min="12051" max="12051" width="5.7109375" style="55" customWidth="1"/>
    <col min="12052" max="12056" width="7.7109375" style="55" customWidth="1"/>
    <col min="12057" max="12290" width="9.140625" style="55"/>
    <col min="12291" max="12291" width="2.85546875" style="55" customWidth="1"/>
    <col min="12292" max="12292" width="22.140625" style="55" customWidth="1"/>
    <col min="12293" max="12293" width="4.7109375" style="55" customWidth="1"/>
    <col min="12294" max="12294" width="7.7109375" style="55" customWidth="1"/>
    <col min="12295" max="12300" width="5.7109375" style="55" customWidth="1"/>
    <col min="12301" max="12306" width="7.7109375" style="55" customWidth="1"/>
    <col min="12307" max="12307" width="5.7109375" style="55" customWidth="1"/>
    <col min="12308" max="12312" width="7.7109375" style="55" customWidth="1"/>
    <col min="12313" max="12546" width="9.140625" style="55"/>
    <col min="12547" max="12547" width="2.85546875" style="55" customWidth="1"/>
    <col min="12548" max="12548" width="22.140625" style="55" customWidth="1"/>
    <col min="12549" max="12549" width="4.7109375" style="55" customWidth="1"/>
    <col min="12550" max="12550" width="7.7109375" style="55" customWidth="1"/>
    <col min="12551" max="12556" width="5.7109375" style="55" customWidth="1"/>
    <col min="12557" max="12562" width="7.7109375" style="55" customWidth="1"/>
    <col min="12563" max="12563" width="5.7109375" style="55" customWidth="1"/>
    <col min="12564" max="12568" width="7.7109375" style="55" customWidth="1"/>
    <col min="12569" max="12802" width="9.140625" style="55"/>
    <col min="12803" max="12803" width="2.85546875" style="55" customWidth="1"/>
    <col min="12804" max="12804" width="22.140625" style="55" customWidth="1"/>
    <col min="12805" max="12805" width="4.7109375" style="55" customWidth="1"/>
    <col min="12806" max="12806" width="7.7109375" style="55" customWidth="1"/>
    <col min="12807" max="12812" width="5.7109375" style="55" customWidth="1"/>
    <col min="12813" max="12818" width="7.7109375" style="55" customWidth="1"/>
    <col min="12819" max="12819" width="5.7109375" style="55" customWidth="1"/>
    <col min="12820" max="12824" width="7.7109375" style="55" customWidth="1"/>
    <col min="12825" max="13058" width="9.140625" style="55"/>
    <col min="13059" max="13059" width="2.85546875" style="55" customWidth="1"/>
    <col min="13060" max="13060" width="22.140625" style="55" customWidth="1"/>
    <col min="13061" max="13061" width="4.7109375" style="55" customWidth="1"/>
    <col min="13062" max="13062" width="7.7109375" style="55" customWidth="1"/>
    <col min="13063" max="13068" width="5.7109375" style="55" customWidth="1"/>
    <col min="13069" max="13074" width="7.7109375" style="55" customWidth="1"/>
    <col min="13075" max="13075" width="5.7109375" style="55" customWidth="1"/>
    <col min="13076" max="13080" width="7.7109375" style="55" customWidth="1"/>
    <col min="13081" max="13314" width="9.140625" style="55"/>
    <col min="13315" max="13315" width="2.85546875" style="55" customWidth="1"/>
    <col min="13316" max="13316" width="22.140625" style="55" customWidth="1"/>
    <col min="13317" max="13317" width="4.7109375" style="55" customWidth="1"/>
    <col min="13318" max="13318" width="7.7109375" style="55" customWidth="1"/>
    <col min="13319" max="13324" width="5.7109375" style="55" customWidth="1"/>
    <col min="13325" max="13330" width="7.7109375" style="55" customWidth="1"/>
    <col min="13331" max="13331" width="5.7109375" style="55" customWidth="1"/>
    <col min="13332" max="13336" width="7.7109375" style="55" customWidth="1"/>
    <col min="13337" max="13570" width="9.140625" style="55"/>
    <col min="13571" max="13571" width="2.85546875" style="55" customWidth="1"/>
    <col min="13572" max="13572" width="22.140625" style="55" customWidth="1"/>
    <col min="13573" max="13573" width="4.7109375" style="55" customWidth="1"/>
    <col min="13574" max="13574" width="7.7109375" style="55" customWidth="1"/>
    <col min="13575" max="13580" width="5.7109375" style="55" customWidth="1"/>
    <col min="13581" max="13586" width="7.7109375" style="55" customWidth="1"/>
    <col min="13587" max="13587" width="5.7109375" style="55" customWidth="1"/>
    <col min="13588" max="13592" width="7.7109375" style="55" customWidth="1"/>
    <col min="13593" max="13826" width="9.140625" style="55"/>
    <col min="13827" max="13827" width="2.85546875" style="55" customWidth="1"/>
    <col min="13828" max="13828" width="22.140625" style="55" customWidth="1"/>
    <col min="13829" max="13829" width="4.7109375" style="55" customWidth="1"/>
    <col min="13830" max="13830" width="7.7109375" style="55" customWidth="1"/>
    <col min="13831" max="13836" width="5.7109375" style="55" customWidth="1"/>
    <col min="13837" max="13842" width="7.7109375" style="55" customWidth="1"/>
    <col min="13843" max="13843" width="5.7109375" style="55" customWidth="1"/>
    <col min="13844" max="13848" width="7.7109375" style="55" customWidth="1"/>
    <col min="13849" max="14082" width="9.140625" style="55"/>
    <col min="14083" max="14083" width="2.85546875" style="55" customWidth="1"/>
    <col min="14084" max="14084" width="22.140625" style="55" customWidth="1"/>
    <col min="14085" max="14085" width="4.7109375" style="55" customWidth="1"/>
    <col min="14086" max="14086" width="7.7109375" style="55" customWidth="1"/>
    <col min="14087" max="14092" width="5.7109375" style="55" customWidth="1"/>
    <col min="14093" max="14098" width="7.7109375" style="55" customWidth="1"/>
    <col min="14099" max="14099" width="5.7109375" style="55" customWidth="1"/>
    <col min="14100" max="14104" width="7.7109375" style="55" customWidth="1"/>
    <col min="14105" max="14338" width="9.140625" style="55"/>
    <col min="14339" max="14339" width="2.85546875" style="55" customWidth="1"/>
    <col min="14340" max="14340" width="22.140625" style="55" customWidth="1"/>
    <col min="14341" max="14341" width="4.7109375" style="55" customWidth="1"/>
    <col min="14342" max="14342" width="7.7109375" style="55" customWidth="1"/>
    <col min="14343" max="14348" width="5.7109375" style="55" customWidth="1"/>
    <col min="14349" max="14354" width="7.7109375" style="55" customWidth="1"/>
    <col min="14355" max="14355" width="5.7109375" style="55" customWidth="1"/>
    <col min="14356" max="14360" width="7.7109375" style="55" customWidth="1"/>
    <col min="14361" max="14594" width="9.140625" style="55"/>
    <col min="14595" max="14595" width="2.85546875" style="55" customWidth="1"/>
    <col min="14596" max="14596" width="22.140625" style="55" customWidth="1"/>
    <col min="14597" max="14597" width="4.7109375" style="55" customWidth="1"/>
    <col min="14598" max="14598" width="7.7109375" style="55" customWidth="1"/>
    <col min="14599" max="14604" width="5.7109375" style="55" customWidth="1"/>
    <col min="14605" max="14610" width="7.7109375" style="55" customWidth="1"/>
    <col min="14611" max="14611" width="5.7109375" style="55" customWidth="1"/>
    <col min="14612" max="14616" width="7.7109375" style="55" customWidth="1"/>
    <col min="14617" max="14850" width="9.140625" style="55"/>
    <col min="14851" max="14851" width="2.85546875" style="55" customWidth="1"/>
    <col min="14852" max="14852" width="22.140625" style="55" customWidth="1"/>
    <col min="14853" max="14853" width="4.7109375" style="55" customWidth="1"/>
    <col min="14854" max="14854" width="7.7109375" style="55" customWidth="1"/>
    <col min="14855" max="14860" width="5.7109375" style="55" customWidth="1"/>
    <col min="14861" max="14866" width="7.7109375" style="55" customWidth="1"/>
    <col min="14867" max="14867" width="5.7109375" style="55" customWidth="1"/>
    <col min="14868" max="14872" width="7.7109375" style="55" customWidth="1"/>
    <col min="14873" max="15106" width="9.140625" style="55"/>
    <col min="15107" max="15107" width="2.85546875" style="55" customWidth="1"/>
    <col min="15108" max="15108" width="22.140625" style="55" customWidth="1"/>
    <col min="15109" max="15109" width="4.7109375" style="55" customWidth="1"/>
    <col min="15110" max="15110" width="7.7109375" style="55" customWidth="1"/>
    <col min="15111" max="15116" width="5.7109375" style="55" customWidth="1"/>
    <col min="15117" max="15122" width="7.7109375" style="55" customWidth="1"/>
    <col min="15123" max="15123" width="5.7109375" style="55" customWidth="1"/>
    <col min="15124" max="15128" width="7.7109375" style="55" customWidth="1"/>
    <col min="15129" max="15362" width="9.140625" style="55"/>
    <col min="15363" max="15363" width="2.85546875" style="55" customWidth="1"/>
    <col min="15364" max="15364" width="22.140625" style="55" customWidth="1"/>
    <col min="15365" max="15365" width="4.7109375" style="55" customWidth="1"/>
    <col min="15366" max="15366" width="7.7109375" style="55" customWidth="1"/>
    <col min="15367" max="15372" width="5.7109375" style="55" customWidth="1"/>
    <col min="15373" max="15378" width="7.7109375" style="55" customWidth="1"/>
    <col min="15379" max="15379" width="5.7109375" style="55" customWidth="1"/>
    <col min="15380" max="15384" width="7.7109375" style="55" customWidth="1"/>
    <col min="15385" max="15618" width="9.140625" style="55"/>
    <col min="15619" max="15619" width="2.85546875" style="55" customWidth="1"/>
    <col min="15620" max="15620" width="22.140625" style="55" customWidth="1"/>
    <col min="15621" max="15621" width="4.7109375" style="55" customWidth="1"/>
    <col min="15622" max="15622" width="7.7109375" style="55" customWidth="1"/>
    <col min="15623" max="15628" width="5.7109375" style="55" customWidth="1"/>
    <col min="15629" max="15634" width="7.7109375" style="55" customWidth="1"/>
    <col min="15635" max="15635" width="5.7109375" style="55" customWidth="1"/>
    <col min="15636" max="15640" width="7.7109375" style="55" customWidth="1"/>
    <col min="15641" max="15874" width="9.140625" style="55"/>
    <col min="15875" max="15875" width="2.85546875" style="55" customWidth="1"/>
    <col min="15876" max="15876" width="22.140625" style="55" customWidth="1"/>
    <col min="15877" max="15877" width="4.7109375" style="55" customWidth="1"/>
    <col min="15878" max="15878" width="7.7109375" style="55" customWidth="1"/>
    <col min="15879" max="15884" width="5.7109375" style="55" customWidth="1"/>
    <col min="15885" max="15890" width="7.7109375" style="55" customWidth="1"/>
    <col min="15891" max="15891" width="5.7109375" style="55" customWidth="1"/>
    <col min="15892" max="15896" width="7.7109375" style="55" customWidth="1"/>
    <col min="15897" max="16130" width="9.140625" style="55"/>
    <col min="16131" max="16131" width="2.85546875" style="55" customWidth="1"/>
    <col min="16132" max="16132" width="22.140625" style="55" customWidth="1"/>
    <col min="16133" max="16133" width="4.7109375" style="55" customWidth="1"/>
    <col min="16134" max="16134" width="7.7109375" style="55" customWidth="1"/>
    <col min="16135" max="16140" width="5.7109375" style="55" customWidth="1"/>
    <col min="16141" max="16146" width="7.7109375" style="55" customWidth="1"/>
    <col min="16147" max="16147" width="5.7109375" style="55" customWidth="1"/>
    <col min="16148" max="16152" width="7.7109375" style="55" customWidth="1"/>
    <col min="16153" max="16384" width="9.140625" style="55"/>
  </cols>
  <sheetData>
    <row r="1" spans="1:30" ht="8.25" customHeight="1" x14ac:dyDescent="0.2"/>
    <row r="2" spans="1:30" s="56" customFormat="1" x14ac:dyDescent="0.2">
      <c r="B2" s="57" t="s">
        <v>11</v>
      </c>
      <c r="C2" s="127" t="s">
        <v>91</v>
      </c>
      <c r="D2" s="60"/>
      <c r="E2" s="60"/>
      <c r="F2" s="60"/>
      <c r="G2" s="57" t="s">
        <v>12</v>
      </c>
      <c r="H2" s="125" t="s">
        <v>17</v>
      </c>
      <c r="I2" s="126"/>
      <c r="J2" s="126"/>
      <c r="K2" s="57" t="s">
        <v>14</v>
      </c>
      <c r="L2" s="60"/>
      <c r="M2" s="127"/>
      <c r="N2" s="59"/>
      <c r="O2" s="59"/>
      <c r="P2" s="59" t="s">
        <v>16</v>
      </c>
      <c r="Q2" s="59"/>
      <c r="R2" s="59"/>
      <c r="S2" s="146">
        <f>SUM(S6:X6)</f>
        <v>3.0000000000000002E-2</v>
      </c>
      <c r="T2" s="127"/>
      <c r="U2" s="60"/>
      <c r="V2" s="60"/>
    </row>
    <row r="3" spans="1:30" s="56" customFormat="1" x14ac:dyDescent="0.2">
      <c r="B3" s="57" t="s">
        <v>0</v>
      </c>
      <c r="C3" s="127" t="s">
        <v>90</v>
      </c>
      <c r="D3" s="60"/>
      <c r="E3" s="60"/>
      <c r="F3" s="60"/>
      <c r="G3" s="57" t="s">
        <v>13</v>
      </c>
      <c r="H3" s="128" t="s">
        <v>92</v>
      </c>
      <c r="I3" s="126"/>
      <c r="J3" s="126"/>
      <c r="K3" s="57" t="s">
        <v>15</v>
      </c>
      <c r="L3" s="60"/>
      <c r="M3" s="127"/>
      <c r="N3" s="61"/>
      <c r="O3" s="127"/>
      <c r="P3" s="58"/>
      <c r="Q3" s="58"/>
      <c r="R3" s="60"/>
      <c r="S3" s="60"/>
      <c r="T3" s="60"/>
      <c r="U3" s="60"/>
      <c r="V3" s="60"/>
      <c r="X3" s="62"/>
    </row>
    <row r="4" spans="1:30" s="56" customFormat="1" ht="11.25" thickBot="1" x14ac:dyDescent="0.2">
      <c r="B4" s="63"/>
      <c r="C4" s="64"/>
      <c r="D4" s="64"/>
      <c r="E4" s="65"/>
      <c r="F4" s="65"/>
      <c r="G4" s="64"/>
      <c r="H4" s="65"/>
      <c r="I4" s="63"/>
      <c r="J4" s="64"/>
      <c r="K4" s="65"/>
      <c r="L4" s="65"/>
      <c r="M4" s="65"/>
      <c r="N4" s="66"/>
      <c r="O4" s="65"/>
      <c r="P4" s="65"/>
      <c r="Q4" s="65"/>
      <c r="R4" s="65"/>
      <c r="S4" s="65"/>
      <c r="T4" s="65"/>
      <c r="U4" s="65"/>
      <c r="V4" s="65"/>
      <c r="W4" s="65"/>
      <c r="X4" s="66"/>
      <c r="Y4" s="65"/>
      <c r="Z4" s="65"/>
    </row>
    <row r="5" spans="1:30" s="56" customFormat="1" ht="10.5" x14ac:dyDescent="0.15">
      <c r="B5" s="67"/>
      <c r="C5" s="68"/>
      <c r="D5" s="69" t="s">
        <v>1</v>
      </c>
      <c r="E5" s="70" t="s">
        <v>2</v>
      </c>
      <c r="F5" s="71" t="s">
        <v>18</v>
      </c>
      <c r="G5" s="72" t="s">
        <v>19</v>
      </c>
      <c r="H5" s="72" t="s">
        <v>20</v>
      </c>
      <c r="I5" s="72" t="s">
        <v>21</v>
      </c>
      <c r="J5" s="73" t="s">
        <v>22</v>
      </c>
      <c r="K5" s="74" t="s">
        <v>3</v>
      </c>
      <c r="L5" s="71" t="s">
        <v>23</v>
      </c>
      <c r="M5" s="72" t="s">
        <v>24</v>
      </c>
      <c r="N5" s="72" t="s">
        <v>25</v>
      </c>
      <c r="O5" s="72" t="s">
        <v>26</v>
      </c>
      <c r="P5" s="73" t="s">
        <v>27</v>
      </c>
      <c r="Q5" s="73" t="s">
        <v>28</v>
      </c>
      <c r="R5" s="74" t="s">
        <v>4</v>
      </c>
      <c r="S5" s="137" t="s">
        <v>93</v>
      </c>
      <c r="T5" s="138" t="s">
        <v>94</v>
      </c>
      <c r="U5" s="138" t="s">
        <v>95</v>
      </c>
      <c r="V5" s="138" t="s">
        <v>96</v>
      </c>
      <c r="W5" s="138" t="s">
        <v>97</v>
      </c>
      <c r="X5" s="138" t="s">
        <v>98</v>
      </c>
      <c r="Y5" s="74" t="s">
        <v>99</v>
      </c>
      <c r="Z5" s="75" t="s">
        <v>5</v>
      </c>
      <c r="AA5" s="76" t="s">
        <v>6</v>
      </c>
      <c r="AB5" s="77" t="s">
        <v>7</v>
      </c>
      <c r="AC5" s="77" t="s">
        <v>8</v>
      </c>
    </row>
    <row r="6" spans="1:30" s="56" customFormat="1" ht="11.25" thickBot="1" x14ac:dyDescent="0.2">
      <c r="B6" s="78" t="s">
        <v>9</v>
      </c>
      <c r="C6" s="79" t="s">
        <v>32</v>
      </c>
      <c r="D6" s="80"/>
      <c r="E6" s="81">
        <f>SUM(K6+R6+Y6+Z6+AA6+AB6+AC6)</f>
        <v>1.0000000000000002</v>
      </c>
      <c r="F6" s="82">
        <v>0.1</v>
      </c>
      <c r="G6" s="83">
        <v>0.1</v>
      </c>
      <c r="H6" s="83">
        <v>0.1</v>
      </c>
      <c r="I6" s="83">
        <v>0.1</v>
      </c>
      <c r="J6" s="84">
        <v>0</v>
      </c>
      <c r="K6" s="85">
        <v>0.4</v>
      </c>
      <c r="L6" s="134">
        <v>2.5000000000000001E-2</v>
      </c>
      <c r="M6" s="135">
        <v>2.5000000000000001E-2</v>
      </c>
      <c r="N6" s="135">
        <v>2.5000000000000001E-2</v>
      </c>
      <c r="O6" s="135">
        <v>2.5000000000000001E-2</v>
      </c>
      <c r="P6" s="136">
        <v>2.5000000000000001E-2</v>
      </c>
      <c r="Q6" s="136">
        <v>2.5000000000000001E-2</v>
      </c>
      <c r="R6" s="88">
        <v>0.15</v>
      </c>
      <c r="S6" s="153">
        <v>5.0000000000000001E-3</v>
      </c>
      <c r="T6" s="154">
        <v>5.0000000000000001E-3</v>
      </c>
      <c r="U6" s="154">
        <v>5.0000000000000001E-3</v>
      </c>
      <c r="V6" s="154">
        <v>5.0000000000000001E-3</v>
      </c>
      <c r="W6" s="154">
        <v>5.0000000000000001E-3</v>
      </c>
      <c r="X6" s="152">
        <v>5.0000000000000001E-3</v>
      </c>
      <c r="Y6" s="140">
        <v>0.03</v>
      </c>
      <c r="Z6" s="86">
        <v>0.06</v>
      </c>
      <c r="AA6" s="87">
        <v>0.06</v>
      </c>
      <c r="AB6" s="88">
        <v>0.15</v>
      </c>
      <c r="AC6" s="88">
        <v>0.15</v>
      </c>
      <c r="AD6" s="89"/>
    </row>
    <row r="7" spans="1:30" x14ac:dyDescent="0.2">
      <c r="A7" s="90">
        <v>1</v>
      </c>
      <c r="B7" s="91" t="s">
        <v>60</v>
      </c>
      <c r="C7" s="92"/>
      <c r="D7" s="93" t="str">
        <f>IF(E7&gt;92.49,"A",IF(E7&gt;89.49,"A-",IF(E7&gt;86.49,"B+",IF(E7&gt;82.49,"B",IF(E7&gt;79.49,"B-",IF(E7&gt;76.49,"C+",IF(E7&gt;70.49,"C",IF(E7&gt;67.49,"C-",IF(E7&gt;59.49,"D",IF(E7&gt;0,"F",""))))))))))</f>
        <v/>
      </c>
      <c r="E7" s="94">
        <f>((K7/100)*40)+((R7/100)*15)+((Y7/100)*3)+((Z7/100)*6)+((AA7/100)*6)+((AB7/100)*15)+((AC7/100)*15)</f>
        <v>0</v>
      </c>
      <c r="F7" s="95">
        <v>0</v>
      </c>
      <c r="G7" s="95">
        <v>0</v>
      </c>
      <c r="H7" s="95">
        <v>0</v>
      </c>
      <c r="I7" s="95">
        <v>0</v>
      </c>
      <c r="J7" s="96">
        <v>0</v>
      </c>
      <c r="K7" s="97">
        <f>(SUM(F7:J7)-MIN(F7:J7))/4</f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9">
        <v>0</v>
      </c>
      <c r="R7" s="97">
        <f t="shared" ref="R7:R36" si="0">SUM(L7:Q7)/6</f>
        <v>0</v>
      </c>
      <c r="S7" s="141">
        <v>0</v>
      </c>
      <c r="T7" s="142">
        <v>0</v>
      </c>
      <c r="U7" s="142">
        <v>0</v>
      </c>
      <c r="V7" s="142">
        <v>0</v>
      </c>
      <c r="W7" s="142">
        <v>0</v>
      </c>
      <c r="X7" s="142">
        <v>0</v>
      </c>
      <c r="Y7" s="145">
        <f t="shared" ref="Y7:Y8" si="1">SUM(S7:X7)/6</f>
        <v>0</v>
      </c>
      <c r="Z7" s="100">
        <v>0</v>
      </c>
      <c r="AA7" s="101">
        <v>0</v>
      </c>
      <c r="AB7" s="102">
        <v>0</v>
      </c>
      <c r="AC7" s="101">
        <v>0</v>
      </c>
      <c r="AD7" s="103">
        <f>((((100-K7)/100)*40)+(((100-R7)/100)*15)+(((100-Y7)/100)*5)+(((100-Z7)/100)*5)+(((100-AA7)/100)*5)+(((100-AB7)/100)*15)+(((100-AC7)/100)*15)+E7)-100</f>
        <v>0</v>
      </c>
    </row>
    <row r="8" spans="1:30" x14ac:dyDescent="0.2">
      <c r="A8" s="90">
        <v>2</v>
      </c>
      <c r="B8" s="91" t="s">
        <v>61</v>
      </c>
      <c r="C8" s="104"/>
      <c r="D8" s="105" t="str">
        <f>IF(E8&gt;92.49,"A",IF(E8&gt;89.49,"A-",IF(E8&gt;86.49,"B+",IF(E8&gt;82.49,"B",IF(E8&gt;79.49,"B-",IF(E8&gt;76.49,"C+",IF(E8&gt;70.49,"C",IF(E8&gt;67.49,"C-",IF(E8&gt;59.49,"D",IF(E8&gt;0,"F",""))))))))))</f>
        <v/>
      </c>
      <c r="E8" s="94">
        <f t="shared" ref="E8:E36" si="2">((K8/100)*40)+((R8/100)*15)+((Y8/100)*5)+((Z8/100)*5)+((AA8/100)*5)+((AB8/100)*15)+((AC8/100)*15)</f>
        <v>0</v>
      </c>
      <c r="F8" s="95">
        <v>0</v>
      </c>
      <c r="G8" s="95">
        <v>0</v>
      </c>
      <c r="H8" s="95">
        <v>0</v>
      </c>
      <c r="I8" s="95">
        <v>0</v>
      </c>
      <c r="J8" s="96">
        <v>0</v>
      </c>
      <c r="K8" s="97">
        <f t="shared" ref="K8:K36" si="3">(SUM(F8:J8)-MIN(F8:J8))/4</f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9">
        <v>0</v>
      </c>
      <c r="R8" s="97">
        <f t="shared" si="0"/>
        <v>0</v>
      </c>
      <c r="S8" s="141">
        <v>0</v>
      </c>
      <c r="T8" s="142">
        <v>0</v>
      </c>
      <c r="U8" s="142">
        <v>0</v>
      </c>
      <c r="V8" s="142">
        <v>0</v>
      </c>
      <c r="W8" s="142">
        <v>0</v>
      </c>
      <c r="X8" s="142">
        <v>0</v>
      </c>
      <c r="Y8" s="145">
        <f t="shared" si="1"/>
        <v>0</v>
      </c>
      <c r="Z8" s="101">
        <v>0</v>
      </c>
      <c r="AA8" s="101">
        <v>0</v>
      </c>
      <c r="AB8" s="102">
        <v>0</v>
      </c>
      <c r="AC8" s="101">
        <v>0</v>
      </c>
      <c r="AD8" s="103">
        <f t="shared" ref="AD8:AD36" si="4">((((100-K8)/100)*40)+(((100-R8)/100)*15)+(((100-Y8)/100)*5)+(((100-Z8)/100)*5)+(((100-AA8)/100)*5)+(((100-AB8)/100)*15)+(((100-AC8)/100)*15)+E8)-100</f>
        <v>0</v>
      </c>
    </row>
    <row r="9" spans="1:30" x14ac:dyDescent="0.2">
      <c r="A9" s="90">
        <v>3</v>
      </c>
      <c r="B9" s="91" t="s">
        <v>62</v>
      </c>
      <c r="C9" s="104"/>
      <c r="D9" s="105" t="str">
        <f t="shared" ref="D9:D36" si="5">IF(E9&gt;92.49,"A",IF(E9&gt;89.49,"A-",IF(E9&gt;86.49,"B+",IF(E9&gt;82.49,"B",IF(E9&gt;79.49,"B-",IF(E9&gt;76.49,"C+",IF(E9&gt;70.49,"C",IF(E9&gt;67.49,"C-",IF(E9&gt;59.49,"D",IF(E9&gt;0,"F",""))))))))))</f>
        <v/>
      </c>
      <c r="E9" s="94">
        <f t="shared" si="2"/>
        <v>0</v>
      </c>
      <c r="F9" s="95">
        <v>0</v>
      </c>
      <c r="G9" s="95">
        <v>0</v>
      </c>
      <c r="H9" s="95">
        <v>0</v>
      </c>
      <c r="I9" s="95">
        <v>0</v>
      </c>
      <c r="J9" s="96">
        <v>0</v>
      </c>
      <c r="K9" s="97">
        <f t="shared" si="3"/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9">
        <v>0</v>
      </c>
      <c r="R9" s="97">
        <f t="shared" si="0"/>
        <v>0</v>
      </c>
      <c r="S9" s="141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5">
        <f t="shared" ref="Y9:Y36" si="6">SUM(S9:X9)/6</f>
        <v>0</v>
      </c>
      <c r="Z9" s="100">
        <v>0</v>
      </c>
      <c r="AA9" s="101">
        <v>0</v>
      </c>
      <c r="AB9" s="102">
        <v>0</v>
      </c>
      <c r="AC9" s="101">
        <v>0</v>
      </c>
      <c r="AD9" s="103">
        <f t="shared" si="4"/>
        <v>0</v>
      </c>
    </row>
    <row r="10" spans="1:30" x14ac:dyDescent="0.2">
      <c r="A10" s="90">
        <v>4</v>
      </c>
      <c r="B10" s="91" t="s">
        <v>63</v>
      </c>
      <c r="C10" s="104"/>
      <c r="D10" s="105" t="str">
        <f t="shared" si="5"/>
        <v/>
      </c>
      <c r="E10" s="94">
        <f t="shared" si="2"/>
        <v>0</v>
      </c>
      <c r="F10" s="95">
        <v>0</v>
      </c>
      <c r="G10" s="95">
        <v>0</v>
      </c>
      <c r="H10" s="95">
        <v>0</v>
      </c>
      <c r="I10" s="95">
        <v>0</v>
      </c>
      <c r="J10" s="96">
        <v>0</v>
      </c>
      <c r="K10" s="97">
        <f t="shared" si="3"/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9">
        <v>0</v>
      </c>
      <c r="R10" s="97">
        <f t="shared" si="0"/>
        <v>0</v>
      </c>
      <c r="S10" s="141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5">
        <f t="shared" si="6"/>
        <v>0</v>
      </c>
      <c r="Z10" s="101">
        <v>0</v>
      </c>
      <c r="AA10" s="101">
        <v>0</v>
      </c>
      <c r="AB10" s="102">
        <v>0</v>
      </c>
      <c r="AC10" s="101">
        <v>0</v>
      </c>
      <c r="AD10" s="103">
        <f t="shared" si="4"/>
        <v>0</v>
      </c>
    </row>
    <row r="11" spans="1:30" x14ac:dyDescent="0.2">
      <c r="A11" s="90">
        <v>5</v>
      </c>
      <c r="B11" s="91" t="s">
        <v>64</v>
      </c>
      <c r="C11" s="104"/>
      <c r="D11" s="105" t="str">
        <f t="shared" si="5"/>
        <v/>
      </c>
      <c r="E11" s="94">
        <f t="shared" si="2"/>
        <v>0</v>
      </c>
      <c r="F11" s="95">
        <v>0</v>
      </c>
      <c r="G11" s="95">
        <v>0</v>
      </c>
      <c r="H11" s="95">
        <v>0</v>
      </c>
      <c r="I11" s="95">
        <v>0</v>
      </c>
      <c r="J11" s="96">
        <v>0</v>
      </c>
      <c r="K11" s="97">
        <f t="shared" si="3"/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9">
        <v>0</v>
      </c>
      <c r="R11" s="97">
        <f t="shared" si="0"/>
        <v>0</v>
      </c>
      <c r="S11" s="141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5">
        <f t="shared" si="6"/>
        <v>0</v>
      </c>
      <c r="Z11" s="101">
        <v>0</v>
      </c>
      <c r="AA11" s="101">
        <v>0</v>
      </c>
      <c r="AB11" s="102">
        <v>0</v>
      </c>
      <c r="AC11" s="101">
        <v>0</v>
      </c>
      <c r="AD11" s="103">
        <f t="shared" si="4"/>
        <v>0</v>
      </c>
    </row>
    <row r="12" spans="1:30" x14ac:dyDescent="0.2">
      <c r="A12" s="90">
        <v>6</v>
      </c>
      <c r="B12" s="91" t="s">
        <v>65</v>
      </c>
      <c r="C12" s="104"/>
      <c r="D12" s="105" t="str">
        <f t="shared" si="5"/>
        <v/>
      </c>
      <c r="E12" s="94">
        <f t="shared" si="2"/>
        <v>0</v>
      </c>
      <c r="F12" s="95">
        <v>0</v>
      </c>
      <c r="G12" s="95">
        <v>0</v>
      </c>
      <c r="H12" s="95">
        <v>0</v>
      </c>
      <c r="I12" s="95">
        <v>0</v>
      </c>
      <c r="J12" s="96">
        <v>0</v>
      </c>
      <c r="K12" s="97">
        <f t="shared" si="3"/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9">
        <v>0</v>
      </c>
      <c r="R12" s="97">
        <f t="shared" si="0"/>
        <v>0</v>
      </c>
      <c r="S12" s="141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5">
        <f t="shared" si="6"/>
        <v>0</v>
      </c>
      <c r="Z12" s="100">
        <v>0</v>
      </c>
      <c r="AA12" s="101">
        <v>0</v>
      </c>
      <c r="AB12" s="102">
        <v>0</v>
      </c>
      <c r="AC12" s="101">
        <v>0</v>
      </c>
      <c r="AD12" s="103">
        <f t="shared" si="4"/>
        <v>0</v>
      </c>
    </row>
    <row r="13" spans="1:30" x14ac:dyDescent="0.2">
      <c r="A13" s="90">
        <v>7</v>
      </c>
      <c r="B13" s="91" t="s">
        <v>66</v>
      </c>
      <c r="C13" s="104"/>
      <c r="D13" s="105" t="str">
        <f t="shared" si="5"/>
        <v/>
      </c>
      <c r="E13" s="94">
        <f t="shared" si="2"/>
        <v>0</v>
      </c>
      <c r="F13" s="95">
        <v>0</v>
      </c>
      <c r="G13" s="95">
        <v>0</v>
      </c>
      <c r="H13" s="95">
        <v>0</v>
      </c>
      <c r="I13" s="95">
        <v>0</v>
      </c>
      <c r="J13" s="96">
        <v>0</v>
      </c>
      <c r="K13" s="97">
        <f t="shared" si="3"/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9">
        <v>0</v>
      </c>
      <c r="R13" s="97">
        <f t="shared" si="0"/>
        <v>0</v>
      </c>
      <c r="S13" s="141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5">
        <f t="shared" si="6"/>
        <v>0</v>
      </c>
      <c r="Z13" s="101">
        <v>0</v>
      </c>
      <c r="AA13" s="101">
        <v>0</v>
      </c>
      <c r="AB13" s="102">
        <v>0</v>
      </c>
      <c r="AC13" s="101">
        <v>0</v>
      </c>
      <c r="AD13" s="103">
        <f t="shared" si="4"/>
        <v>0</v>
      </c>
    </row>
    <row r="14" spans="1:30" x14ac:dyDescent="0.2">
      <c r="A14" s="90">
        <v>8</v>
      </c>
      <c r="B14" s="91" t="s">
        <v>67</v>
      </c>
      <c r="C14" s="104"/>
      <c r="D14" s="105" t="str">
        <f t="shared" si="5"/>
        <v/>
      </c>
      <c r="E14" s="94">
        <f t="shared" si="2"/>
        <v>0</v>
      </c>
      <c r="F14" s="95">
        <v>0</v>
      </c>
      <c r="G14" s="95">
        <v>0</v>
      </c>
      <c r="H14" s="95">
        <v>0</v>
      </c>
      <c r="I14" s="95">
        <v>0</v>
      </c>
      <c r="J14" s="96">
        <v>0</v>
      </c>
      <c r="K14" s="97">
        <f t="shared" si="3"/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9">
        <v>0</v>
      </c>
      <c r="R14" s="97">
        <f t="shared" si="0"/>
        <v>0</v>
      </c>
      <c r="S14" s="141">
        <v>0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5">
        <f t="shared" si="6"/>
        <v>0</v>
      </c>
      <c r="Z14" s="101">
        <v>0</v>
      </c>
      <c r="AA14" s="101">
        <v>0</v>
      </c>
      <c r="AB14" s="102">
        <v>0</v>
      </c>
      <c r="AC14" s="101">
        <v>0</v>
      </c>
      <c r="AD14" s="103">
        <f t="shared" si="4"/>
        <v>0</v>
      </c>
    </row>
    <row r="15" spans="1:30" x14ac:dyDescent="0.2">
      <c r="A15" s="90">
        <v>9</v>
      </c>
      <c r="B15" s="91" t="s">
        <v>68</v>
      </c>
      <c r="C15" s="104"/>
      <c r="D15" s="105" t="str">
        <f t="shared" si="5"/>
        <v/>
      </c>
      <c r="E15" s="94">
        <f t="shared" si="2"/>
        <v>0</v>
      </c>
      <c r="F15" s="95">
        <v>0</v>
      </c>
      <c r="G15" s="95">
        <v>0</v>
      </c>
      <c r="H15" s="95">
        <v>0</v>
      </c>
      <c r="I15" s="95">
        <v>0</v>
      </c>
      <c r="J15" s="96">
        <v>0</v>
      </c>
      <c r="K15" s="97">
        <f t="shared" si="3"/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9">
        <v>0</v>
      </c>
      <c r="R15" s="97">
        <f t="shared" si="0"/>
        <v>0</v>
      </c>
      <c r="S15" s="141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5">
        <f t="shared" si="6"/>
        <v>0</v>
      </c>
      <c r="Z15" s="101">
        <v>0</v>
      </c>
      <c r="AA15" s="101">
        <v>0</v>
      </c>
      <c r="AB15" s="102">
        <v>0</v>
      </c>
      <c r="AC15" s="101">
        <v>0</v>
      </c>
      <c r="AD15" s="103">
        <f t="shared" si="4"/>
        <v>0</v>
      </c>
    </row>
    <row r="16" spans="1:30" x14ac:dyDescent="0.2">
      <c r="A16" s="90">
        <v>10</v>
      </c>
      <c r="B16" s="91" t="s">
        <v>69</v>
      </c>
      <c r="C16" s="104"/>
      <c r="D16" s="105" t="str">
        <f t="shared" si="5"/>
        <v/>
      </c>
      <c r="E16" s="94">
        <f t="shared" si="2"/>
        <v>0</v>
      </c>
      <c r="F16" s="95">
        <v>0</v>
      </c>
      <c r="G16" s="95">
        <v>0</v>
      </c>
      <c r="H16" s="95">
        <v>0</v>
      </c>
      <c r="I16" s="95">
        <v>0</v>
      </c>
      <c r="J16" s="96">
        <v>0</v>
      </c>
      <c r="K16" s="97">
        <f t="shared" si="3"/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9">
        <v>0</v>
      </c>
      <c r="R16" s="97">
        <f t="shared" si="0"/>
        <v>0</v>
      </c>
      <c r="S16" s="141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5">
        <f t="shared" si="6"/>
        <v>0</v>
      </c>
      <c r="Z16" s="101">
        <v>0</v>
      </c>
      <c r="AA16" s="101">
        <v>0</v>
      </c>
      <c r="AB16" s="102">
        <v>0</v>
      </c>
      <c r="AC16" s="101">
        <v>0</v>
      </c>
      <c r="AD16" s="103">
        <f t="shared" si="4"/>
        <v>0</v>
      </c>
    </row>
    <row r="17" spans="1:30" x14ac:dyDescent="0.2">
      <c r="A17" s="90">
        <v>11</v>
      </c>
      <c r="B17" s="91" t="s">
        <v>70</v>
      </c>
      <c r="C17" s="104"/>
      <c r="D17" s="105" t="str">
        <f t="shared" si="5"/>
        <v/>
      </c>
      <c r="E17" s="94">
        <f t="shared" si="2"/>
        <v>0</v>
      </c>
      <c r="F17" s="95">
        <v>0</v>
      </c>
      <c r="G17" s="95">
        <v>0</v>
      </c>
      <c r="H17" s="95">
        <v>0</v>
      </c>
      <c r="I17" s="95">
        <v>0</v>
      </c>
      <c r="J17" s="96">
        <v>0</v>
      </c>
      <c r="K17" s="97">
        <f t="shared" si="3"/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9">
        <v>0</v>
      </c>
      <c r="R17" s="97">
        <f t="shared" si="0"/>
        <v>0</v>
      </c>
      <c r="S17" s="141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5">
        <f t="shared" si="6"/>
        <v>0</v>
      </c>
      <c r="Z17" s="101">
        <v>0</v>
      </c>
      <c r="AA17" s="101">
        <v>0</v>
      </c>
      <c r="AB17" s="102">
        <v>0</v>
      </c>
      <c r="AC17" s="101">
        <v>0</v>
      </c>
      <c r="AD17" s="103">
        <f t="shared" si="4"/>
        <v>0</v>
      </c>
    </row>
    <row r="18" spans="1:30" x14ac:dyDescent="0.2">
      <c r="A18" s="90">
        <v>12</v>
      </c>
      <c r="B18" s="91" t="s">
        <v>71</v>
      </c>
      <c r="C18" s="104"/>
      <c r="D18" s="105" t="str">
        <f t="shared" si="5"/>
        <v/>
      </c>
      <c r="E18" s="94">
        <f t="shared" si="2"/>
        <v>0</v>
      </c>
      <c r="F18" s="95">
        <v>0</v>
      </c>
      <c r="G18" s="95">
        <v>0</v>
      </c>
      <c r="H18" s="95">
        <v>0</v>
      </c>
      <c r="I18" s="95">
        <v>0</v>
      </c>
      <c r="J18" s="96">
        <v>0</v>
      </c>
      <c r="K18" s="97">
        <f t="shared" si="3"/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9">
        <v>0</v>
      </c>
      <c r="R18" s="97">
        <f t="shared" si="0"/>
        <v>0</v>
      </c>
      <c r="S18" s="141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5">
        <f t="shared" si="6"/>
        <v>0</v>
      </c>
      <c r="Z18" s="101">
        <v>0</v>
      </c>
      <c r="AA18" s="101">
        <v>0</v>
      </c>
      <c r="AB18" s="102">
        <v>0</v>
      </c>
      <c r="AC18" s="101">
        <v>0</v>
      </c>
      <c r="AD18" s="103">
        <f t="shared" si="4"/>
        <v>0</v>
      </c>
    </row>
    <row r="19" spans="1:30" x14ac:dyDescent="0.2">
      <c r="A19" s="90">
        <v>13</v>
      </c>
      <c r="B19" s="91" t="s">
        <v>72</v>
      </c>
      <c r="C19" s="104"/>
      <c r="D19" s="105" t="str">
        <f t="shared" si="5"/>
        <v/>
      </c>
      <c r="E19" s="94">
        <f t="shared" si="2"/>
        <v>0</v>
      </c>
      <c r="F19" s="95">
        <v>0</v>
      </c>
      <c r="G19" s="95">
        <v>0</v>
      </c>
      <c r="H19" s="95">
        <v>0</v>
      </c>
      <c r="I19" s="95">
        <v>0</v>
      </c>
      <c r="J19" s="96">
        <v>0</v>
      </c>
      <c r="K19" s="97">
        <f t="shared" si="3"/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9">
        <v>0</v>
      </c>
      <c r="R19" s="97">
        <f t="shared" si="0"/>
        <v>0</v>
      </c>
      <c r="S19" s="141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5">
        <f t="shared" si="6"/>
        <v>0</v>
      </c>
      <c r="Z19" s="101">
        <v>0</v>
      </c>
      <c r="AA19" s="101">
        <v>0</v>
      </c>
      <c r="AB19" s="102">
        <v>0</v>
      </c>
      <c r="AC19" s="101">
        <v>0</v>
      </c>
      <c r="AD19" s="103">
        <f t="shared" si="4"/>
        <v>0</v>
      </c>
    </row>
    <row r="20" spans="1:30" x14ac:dyDescent="0.2">
      <c r="A20" s="90">
        <v>14</v>
      </c>
      <c r="B20" s="91" t="s">
        <v>73</v>
      </c>
      <c r="C20" s="104"/>
      <c r="D20" s="105" t="str">
        <f t="shared" si="5"/>
        <v/>
      </c>
      <c r="E20" s="94">
        <f t="shared" si="2"/>
        <v>0</v>
      </c>
      <c r="F20" s="95">
        <v>0</v>
      </c>
      <c r="G20" s="95">
        <v>0</v>
      </c>
      <c r="H20" s="95">
        <v>0</v>
      </c>
      <c r="I20" s="95">
        <v>0</v>
      </c>
      <c r="J20" s="96">
        <v>0</v>
      </c>
      <c r="K20" s="97">
        <f t="shared" si="3"/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9">
        <v>0</v>
      </c>
      <c r="R20" s="97">
        <f t="shared" si="0"/>
        <v>0</v>
      </c>
      <c r="S20" s="141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5">
        <f t="shared" si="6"/>
        <v>0</v>
      </c>
      <c r="Z20" s="101">
        <v>0</v>
      </c>
      <c r="AA20" s="101">
        <v>0</v>
      </c>
      <c r="AB20" s="102">
        <v>0</v>
      </c>
      <c r="AC20" s="101">
        <v>0</v>
      </c>
      <c r="AD20" s="103">
        <f t="shared" si="4"/>
        <v>0</v>
      </c>
    </row>
    <row r="21" spans="1:30" x14ac:dyDescent="0.2">
      <c r="A21" s="90">
        <v>15</v>
      </c>
      <c r="B21" s="91" t="s">
        <v>74</v>
      </c>
      <c r="C21" s="104"/>
      <c r="D21" s="105" t="str">
        <f t="shared" si="5"/>
        <v/>
      </c>
      <c r="E21" s="94">
        <f t="shared" si="2"/>
        <v>0</v>
      </c>
      <c r="F21" s="95">
        <v>0</v>
      </c>
      <c r="G21" s="95">
        <v>0</v>
      </c>
      <c r="H21" s="95">
        <v>0</v>
      </c>
      <c r="I21" s="95">
        <v>0</v>
      </c>
      <c r="J21" s="96">
        <v>0</v>
      </c>
      <c r="K21" s="97">
        <f t="shared" si="3"/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9">
        <v>0</v>
      </c>
      <c r="R21" s="97">
        <f t="shared" si="0"/>
        <v>0</v>
      </c>
      <c r="S21" s="141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5">
        <f t="shared" si="6"/>
        <v>0</v>
      </c>
      <c r="Z21" s="101">
        <v>0</v>
      </c>
      <c r="AA21" s="101">
        <v>0</v>
      </c>
      <c r="AB21" s="102">
        <v>0</v>
      </c>
      <c r="AC21" s="101">
        <v>0</v>
      </c>
      <c r="AD21" s="103">
        <f t="shared" si="4"/>
        <v>0</v>
      </c>
    </row>
    <row r="22" spans="1:30" x14ac:dyDescent="0.2">
      <c r="A22" s="90">
        <v>16</v>
      </c>
      <c r="B22" s="91" t="s">
        <v>75</v>
      </c>
      <c r="C22" s="104"/>
      <c r="D22" s="105" t="str">
        <f t="shared" si="5"/>
        <v/>
      </c>
      <c r="E22" s="94">
        <f t="shared" si="2"/>
        <v>0</v>
      </c>
      <c r="F22" s="95">
        <v>0</v>
      </c>
      <c r="G22" s="95">
        <v>0</v>
      </c>
      <c r="H22" s="95">
        <v>0</v>
      </c>
      <c r="I22" s="95">
        <v>0</v>
      </c>
      <c r="J22" s="96">
        <v>0</v>
      </c>
      <c r="K22" s="97">
        <f t="shared" si="3"/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9">
        <v>0</v>
      </c>
      <c r="R22" s="97">
        <f t="shared" si="0"/>
        <v>0</v>
      </c>
      <c r="S22" s="141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5">
        <f t="shared" si="6"/>
        <v>0</v>
      </c>
      <c r="Z22" s="101">
        <v>0</v>
      </c>
      <c r="AA22" s="101">
        <v>0</v>
      </c>
      <c r="AB22" s="102">
        <v>0</v>
      </c>
      <c r="AC22" s="101">
        <v>0</v>
      </c>
      <c r="AD22" s="103">
        <f t="shared" si="4"/>
        <v>0</v>
      </c>
    </row>
    <row r="23" spans="1:30" x14ac:dyDescent="0.2">
      <c r="A23" s="90">
        <v>17</v>
      </c>
      <c r="B23" s="91" t="s">
        <v>76</v>
      </c>
      <c r="C23" s="104"/>
      <c r="D23" s="105" t="str">
        <f t="shared" si="5"/>
        <v/>
      </c>
      <c r="E23" s="94">
        <f t="shared" si="2"/>
        <v>0</v>
      </c>
      <c r="F23" s="95">
        <v>0</v>
      </c>
      <c r="G23" s="95">
        <v>0</v>
      </c>
      <c r="H23" s="95">
        <v>0</v>
      </c>
      <c r="I23" s="95">
        <v>0</v>
      </c>
      <c r="J23" s="96">
        <v>0</v>
      </c>
      <c r="K23" s="97">
        <f t="shared" si="3"/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9">
        <v>0</v>
      </c>
      <c r="R23" s="97">
        <f t="shared" si="0"/>
        <v>0</v>
      </c>
      <c r="S23" s="141">
        <v>0</v>
      </c>
      <c r="T23" s="142">
        <v>0</v>
      </c>
      <c r="U23" s="142">
        <v>0</v>
      </c>
      <c r="V23" s="142">
        <v>0</v>
      </c>
      <c r="W23" s="142">
        <v>0</v>
      </c>
      <c r="X23" s="142">
        <v>0</v>
      </c>
      <c r="Y23" s="145">
        <f t="shared" si="6"/>
        <v>0</v>
      </c>
      <c r="Z23" s="101">
        <v>0</v>
      </c>
      <c r="AA23" s="101">
        <v>0</v>
      </c>
      <c r="AB23" s="102">
        <v>0</v>
      </c>
      <c r="AC23" s="101">
        <v>0</v>
      </c>
      <c r="AD23" s="103">
        <f t="shared" si="4"/>
        <v>0</v>
      </c>
    </row>
    <row r="24" spans="1:30" x14ac:dyDescent="0.2">
      <c r="A24" s="90">
        <v>18</v>
      </c>
      <c r="B24" s="91" t="s">
        <v>77</v>
      </c>
      <c r="C24" s="104"/>
      <c r="D24" s="105" t="str">
        <f t="shared" si="5"/>
        <v/>
      </c>
      <c r="E24" s="94">
        <f t="shared" si="2"/>
        <v>0</v>
      </c>
      <c r="F24" s="95">
        <v>0</v>
      </c>
      <c r="G24" s="95">
        <v>0</v>
      </c>
      <c r="H24" s="95">
        <v>0</v>
      </c>
      <c r="I24" s="95">
        <v>0</v>
      </c>
      <c r="J24" s="96">
        <v>0</v>
      </c>
      <c r="K24" s="97">
        <f t="shared" si="3"/>
        <v>0</v>
      </c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9">
        <v>0</v>
      </c>
      <c r="R24" s="97">
        <f t="shared" si="0"/>
        <v>0</v>
      </c>
      <c r="S24" s="141">
        <v>0</v>
      </c>
      <c r="T24" s="142">
        <v>0</v>
      </c>
      <c r="U24" s="142">
        <v>0</v>
      </c>
      <c r="V24" s="142">
        <v>0</v>
      </c>
      <c r="W24" s="142">
        <v>0</v>
      </c>
      <c r="X24" s="142">
        <v>0</v>
      </c>
      <c r="Y24" s="145">
        <f t="shared" si="6"/>
        <v>0</v>
      </c>
      <c r="Z24" s="101">
        <v>0</v>
      </c>
      <c r="AA24" s="101">
        <v>0</v>
      </c>
      <c r="AB24" s="102">
        <v>0</v>
      </c>
      <c r="AC24" s="101">
        <v>0</v>
      </c>
      <c r="AD24" s="103">
        <f t="shared" si="4"/>
        <v>0</v>
      </c>
    </row>
    <row r="25" spans="1:30" x14ac:dyDescent="0.2">
      <c r="A25" s="90">
        <v>19</v>
      </c>
      <c r="B25" s="91" t="s">
        <v>78</v>
      </c>
      <c r="C25" s="104"/>
      <c r="D25" s="105" t="str">
        <f t="shared" si="5"/>
        <v/>
      </c>
      <c r="E25" s="94">
        <f t="shared" si="2"/>
        <v>0</v>
      </c>
      <c r="F25" s="95">
        <v>0</v>
      </c>
      <c r="G25" s="95">
        <v>0</v>
      </c>
      <c r="H25" s="95">
        <v>0</v>
      </c>
      <c r="I25" s="95">
        <v>0</v>
      </c>
      <c r="J25" s="96">
        <v>0</v>
      </c>
      <c r="K25" s="97">
        <f t="shared" si="3"/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9">
        <v>0</v>
      </c>
      <c r="R25" s="97">
        <f t="shared" si="0"/>
        <v>0</v>
      </c>
      <c r="S25" s="141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5">
        <f t="shared" si="6"/>
        <v>0</v>
      </c>
      <c r="Z25" s="101">
        <v>0</v>
      </c>
      <c r="AA25" s="101">
        <v>0</v>
      </c>
      <c r="AB25" s="102">
        <v>0</v>
      </c>
      <c r="AC25" s="101">
        <v>0</v>
      </c>
      <c r="AD25" s="103">
        <f t="shared" si="4"/>
        <v>0</v>
      </c>
    </row>
    <row r="26" spans="1:30" x14ac:dyDescent="0.2">
      <c r="A26" s="90">
        <v>20</v>
      </c>
      <c r="B26" s="91" t="s">
        <v>79</v>
      </c>
      <c r="C26" s="104"/>
      <c r="D26" s="105" t="str">
        <f t="shared" si="5"/>
        <v/>
      </c>
      <c r="E26" s="94">
        <f t="shared" si="2"/>
        <v>0</v>
      </c>
      <c r="F26" s="95">
        <v>0</v>
      </c>
      <c r="G26" s="95">
        <v>0</v>
      </c>
      <c r="H26" s="95">
        <v>0</v>
      </c>
      <c r="I26" s="95">
        <v>0</v>
      </c>
      <c r="J26" s="96">
        <v>0</v>
      </c>
      <c r="K26" s="97">
        <f t="shared" si="3"/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9">
        <v>0</v>
      </c>
      <c r="R26" s="97">
        <f t="shared" si="0"/>
        <v>0</v>
      </c>
      <c r="S26" s="141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5">
        <f t="shared" si="6"/>
        <v>0</v>
      </c>
      <c r="Z26" s="101">
        <v>0</v>
      </c>
      <c r="AA26" s="101">
        <v>0</v>
      </c>
      <c r="AB26" s="102">
        <v>0</v>
      </c>
      <c r="AC26" s="101">
        <v>0</v>
      </c>
      <c r="AD26" s="103">
        <f t="shared" si="4"/>
        <v>0</v>
      </c>
    </row>
    <row r="27" spans="1:30" x14ac:dyDescent="0.2">
      <c r="A27" s="90">
        <v>21</v>
      </c>
      <c r="B27" s="91" t="s">
        <v>80</v>
      </c>
      <c r="C27" s="104"/>
      <c r="D27" s="105" t="str">
        <f t="shared" si="5"/>
        <v/>
      </c>
      <c r="E27" s="94">
        <f t="shared" si="2"/>
        <v>0</v>
      </c>
      <c r="F27" s="95">
        <v>0</v>
      </c>
      <c r="G27" s="95">
        <v>0</v>
      </c>
      <c r="H27" s="95">
        <v>0</v>
      </c>
      <c r="I27" s="95">
        <v>0</v>
      </c>
      <c r="J27" s="96">
        <v>0</v>
      </c>
      <c r="K27" s="97">
        <f t="shared" si="3"/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99">
        <v>0</v>
      </c>
      <c r="R27" s="97">
        <f t="shared" si="0"/>
        <v>0</v>
      </c>
      <c r="S27" s="141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5">
        <f t="shared" si="6"/>
        <v>0</v>
      </c>
      <c r="Z27" s="101">
        <v>0</v>
      </c>
      <c r="AA27" s="101">
        <v>0</v>
      </c>
      <c r="AB27" s="102">
        <v>0</v>
      </c>
      <c r="AC27" s="101">
        <v>0</v>
      </c>
      <c r="AD27" s="103">
        <f t="shared" si="4"/>
        <v>0</v>
      </c>
    </row>
    <row r="28" spans="1:30" x14ac:dyDescent="0.2">
      <c r="A28" s="90">
        <v>22</v>
      </c>
      <c r="B28" s="91" t="s">
        <v>81</v>
      </c>
      <c r="C28" s="104"/>
      <c r="D28" s="105" t="str">
        <f t="shared" si="5"/>
        <v/>
      </c>
      <c r="E28" s="94">
        <f t="shared" si="2"/>
        <v>0</v>
      </c>
      <c r="F28" s="95">
        <v>0</v>
      </c>
      <c r="G28" s="95">
        <v>0</v>
      </c>
      <c r="H28" s="95">
        <v>0</v>
      </c>
      <c r="I28" s="95">
        <v>0</v>
      </c>
      <c r="J28" s="96">
        <v>0</v>
      </c>
      <c r="K28" s="97">
        <f t="shared" si="3"/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9">
        <v>0</v>
      </c>
      <c r="R28" s="97">
        <f t="shared" si="0"/>
        <v>0</v>
      </c>
      <c r="S28" s="141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5">
        <f t="shared" si="6"/>
        <v>0</v>
      </c>
      <c r="Z28" s="101">
        <v>0</v>
      </c>
      <c r="AA28" s="101">
        <v>0</v>
      </c>
      <c r="AB28" s="102">
        <v>0</v>
      </c>
      <c r="AC28" s="101">
        <v>0</v>
      </c>
      <c r="AD28" s="103">
        <f t="shared" si="4"/>
        <v>0</v>
      </c>
    </row>
    <row r="29" spans="1:30" x14ac:dyDescent="0.2">
      <c r="A29" s="90">
        <v>23</v>
      </c>
      <c r="B29" s="91" t="s">
        <v>82</v>
      </c>
      <c r="C29" s="104"/>
      <c r="D29" s="105" t="str">
        <f t="shared" si="5"/>
        <v/>
      </c>
      <c r="E29" s="94">
        <f t="shared" si="2"/>
        <v>0</v>
      </c>
      <c r="F29" s="95">
        <v>0</v>
      </c>
      <c r="G29" s="95">
        <v>0</v>
      </c>
      <c r="H29" s="95">
        <v>0</v>
      </c>
      <c r="I29" s="95">
        <v>0</v>
      </c>
      <c r="J29" s="96">
        <v>0</v>
      </c>
      <c r="K29" s="97">
        <f t="shared" si="3"/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9">
        <v>0</v>
      </c>
      <c r="R29" s="97">
        <f t="shared" si="0"/>
        <v>0</v>
      </c>
      <c r="S29" s="141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5">
        <f t="shared" si="6"/>
        <v>0</v>
      </c>
      <c r="Z29" s="101">
        <v>0</v>
      </c>
      <c r="AA29" s="101">
        <v>0</v>
      </c>
      <c r="AB29" s="102">
        <v>0</v>
      </c>
      <c r="AC29" s="101">
        <v>0</v>
      </c>
      <c r="AD29" s="103">
        <f t="shared" si="4"/>
        <v>0</v>
      </c>
    </row>
    <row r="30" spans="1:30" x14ac:dyDescent="0.2">
      <c r="A30" s="90">
        <v>24</v>
      </c>
      <c r="B30" s="91" t="s">
        <v>83</v>
      </c>
      <c r="C30" s="104"/>
      <c r="D30" s="105" t="str">
        <f t="shared" si="5"/>
        <v/>
      </c>
      <c r="E30" s="94">
        <f t="shared" si="2"/>
        <v>0</v>
      </c>
      <c r="F30" s="95">
        <v>0</v>
      </c>
      <c r="G30" s="95">
        <v>0</v>
      </c>
      <c r="H30" s="95">
        <v>0</v>
      </c>
      <c r="I30" s="95">
        <v>0</v>
      </c>
      <c r="J30" s="96">
        <v>0</v>
      </c>
      <c r="K30" s="97">
        <f t="shared" si="3"/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99">
        <v>0</v>
      </c>
      <c r="R30" s="97">
        <f t="shared" si="0"/>
        <v>0</v>
      </c>
      <c r="S30" s="141">
        <v>0</v>
      </c>
      <c r="T30" s="142">
        <v>0</v>
      </c>
      <c r="U30" s="142">
        <v>0</v>
      </c>
      <c r="V30" s="142">
        <v>0</v>
      </c>
      <c r="W30" s="142">
        <v>0</v>
      </c>
      <c r="X30" s="142">
        <v>0</v>
      </c>
      <c r="Y30" s="145">
        <f t="shared" si="6"/>
        <v>0</v>
      </c>
      <c r="Z30" s="101">
        <v>0</v>
      </c>
      <c r="AA30" s="101">
        <v>0</v>
      </c>
      <c r="AB30" s="102">
        <v>0</v>
      </c>
      <c r="AC30" s="101">
        <v>0</v>
      </c>
      <c r="AD30" s="103">
        <f t="shared" si="4"/>
        <v>0</v>
      </c>
    </row>
    <row r="31" spans="1:30" x14ac:dyDescent="0.2">
      <c r="A31" s="90">
        <v>25</v>
      </c>
      <c r="B31" s="91" t="s">
        <v>84</v>
      </c>
      <c r="C31" s="104"/>
      <c r="D31" s="105" t="str">
        <f t="shared" si="5"/>
        <v/>
      </c>
      <c r="E31" s="94">
        <f t="shared" si="2"/>
        <v>0</v>
      </c>
      <c r="F31" s="95">
        <v>0</v>
      </c>
      <c r="G31" s="95">
        <v>0</v>
      </c>
      <c r="H31" s="95">
        <v>0</v>
      </c>
      <c r="I31" s="95">
        <v>0</v>
      </c>
      <c r="J31" s="96">
        <v>0</v>
      </c>
      <c r="K31" s="97">
        <f t="shared" si="3"/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99">
        <v>0</v>
      </c>
      <c r="R31" s="97">
        <f t="shared" si="0"/>
        <v>0</v>
      </c>
      <c r="S31" s="141">
        <v>0</v>
      </c>
      <c r="T31" s="142">
        <v>0</v>
      </c>
      <c r="U31" s="142">
        <v>0</v>
      </c>
      <c r="V31" s="142">
        <v>0</v>
      </c>
      <c r="W31" s="142">
        <v>0</v>
      </c>
      <c r="X31" s="142">
        <v>0</v>
      </c>
      <c r="Y31" s="145">
        <f t="shared" si="6"/>
        <v>0</v>
      </c>
      <c r="Z31" s="101">
        <v>0</v>
      </c>
      <c r="AA31" s="101">
        <v>0</v>
      </c>
      <c r="AB31" s="102">
        <v>0</v>
      </c>
      <c r="AC31" s="101">
        <v>0</v>
      </c>
      <c r="AD31" s="103">
        <f t="shared" si="4"/>
        <v>0</v>
      </c>
    </row>
    <row r="32" spans="1:30" x14ac:dyDescent="0.2">
      <c r="A32" s="90">
        <v>26</v>
      </c>
      <c r="B32" s="91" t="s">
        <v>85</v>
      </c>
      <c r="C32" s="104"/>
      <c r="D32" s="105" t="str">
        <f t="shared" si="5"/>
        <v/>
      </c>
      <c r="E32" s="94">
        <f t="shared" si="2"/>
        <v>0</v>
      </c>
      <c r="F32" s="95">
        <v>0</v>
      </c>
      <c r="G32" s="95">
        <v>0</v>
      </c>
      <c r="H32" s="95">
        <v>0</v>
      </c>
      <c r="I32" s="95">
        <v>0</v>
      </c>
      <c r="J32" s="96">
        <v>0</v>
      </c>
      <c r="K32" s="97">
        <f t="shared" si="3"/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9">
        <v>0</v>
      </c>
      <c r="R32" s="97">
        <f t="shared" si="0"/>
        <v>0</v>
      </c>
      <c r="S32" s="141">
        <v>0</v>
      </c>
      <c r="T32" s="142">
        <v>0</v>
      </c>
      <c r="U32" s="142">
        <v>0</v>
      </c>
      <c r="V32" s="142">
        <v>0</v>
      </c>
      <c r="W32" s="142">
        <v>0</v>
      </c>
      <c r="X32" s="142">
        <v>0</v>
      </c>
      <c r="Y32" s="145">
        <f t="shared" si="6"/>
        <v>0</v>
      </c>
      <c r="Z32" s="101">
        <v>0</v>
      </c>
      <c r="AA32" s="101">
        <v>0</v>
      </c>
      <c r="AB32" s="102">
        <v>0</v>
      </c>
      <c r="AC32" s="101">
        <v>0</v>
      </c>
      <c r="AD32" s="103">
        <f t="shared" si="4"/>
        <v>0</v>
      </c>
    </row>
    <row r="33" spans="1:33" x14ac:dyDescent="0.2">
      <c r="A33" s="90">
        <v>27</v>
      </c>
      <c r="B33" s="91" t="s">
        <v>86</v>
      </c>
      <c r="C33" s="104"/>
      <c r="D33" s="105" t="str">
        <f t="shared" si="5"/>
        <v/>
      </c>
      <c r="E33" s="94">
        <f t="shared" si="2"/>
        <v>0</v>
      </c>
      <c r="F33" s="95">
        <v>0</v>
      </c>
      <c r="G33" s="95">
        <v>0</v>
      </c>
      <c r="H33" s="95">
        <v>0</v>
      </c>
      <c r="I33" s="95">
        <v>0</v>
      </c>
      <c r="J33" s="96">
        <v>0</v>
      </c>
      <c r="K33" s="97">
        <f t="shared" si="3"/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99">
        <v>0</v>
      </c>
      <c r="R33" s="97">
        <f t="shared" si="0"/>
        <v>0</v>
      </c>
      <c r="S33" s="141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5">
        <f t="shared" si="6"/>
        <v>0</v>
      </c>
      <c r="Z33" s="101">
        <v>0</v>
      </c>
      <c r="AA33" s="101">
        <v>0</v>
      </c>
      <c r="AB33" s="102">
        <v>0</v>
      </c>
      <c r="AC33" s="101">
        <v>0</v>
      </c>
      <c r="AD33" s="103">
        <f t="shared" si="4"/>
        <v>0</v>
      </c>
    </row>
    <row r="34" spans="1:33" x14ac:dyDescent="0.2">
      <c r="A34" s="90">
        <v>28</v>
      </c>
      <c r="B34" s="91" t="s">
        <v>87</v>
      </c>
      <c r="C34" s="104"/>
      <c r="D34" s="105" t="str">
        <f t="shared" si="5"/>
        <v/>
      </c>
      <c r="E34" s="94">
        <f t="shared" si="2"/>
        <v>0</v>
      </c>
      <c r="F34" s="95">
        <v>0</v>
      </c>
      <c r="G34" s="95">
        <v>0</v>
      </c>
      <c r="H34" s="95">
        <v>0</v>
      </c>
      <c r="I34" s="95">
        <v>0</v>
      </c>
      <c r="J34" s="96">
        <v>0</v>
      </c>
      <c r="K34" s="97">
        <f t="shared" si="3"/>
        <v>0</v>
      </c>
      <c r="L34" s="98">
        <v>0</v>
      </c>
      <c r="M34" s="98">
        <v>0</v>
      </c>
      <c r="N34" s="98">
        <v>0</v>
      </c>
      <c r="O34" s="98">
        <v>0</v>
      </c>
      <c r="P34" s="98">
        <v>0</v>
      </c>
      <c r="Q34" s="99">
        <v>0</v>
      </c>
      <c r="R34" s="97">
        <f t="shared" si="0"/>
        <v>0</v>
      </c>
      <c r="S34" s="141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5">
        <f t="shared" si="6"/>
        <v>0</v>
      </c>
      <c r="Z34" s="101">
        <v>0</v>
      </c>
      <c r="AA34" s="101">
        <v>0</v>
      </c>
      <c r="AB34" s="102">
        <v>0</v>
      </c>
      <c r="AC34" s="101">
        <v>0</v>
      </c>
      <c r="AD34" s="103">
        <f t="shared" si="4"/>
        <v>0</v>
      </c>
      <c r="AG34" s="106"/>
    </row>
    <row r="35" spans="1:33" x14ac:dyDescent="0.2">
      <c r="A35" s="90">
        <v>29</v>
      </c>
      <c r="B35" s="91" t="s">
        <v>88</v>
      </c>
      <c r="C35" s="104"/>
      <c r="D35" s="105" t="str">
        <f t="shared" si="5"/>
        <v/>
      </c>
      <c r="E35" s="94">
        <f t="shared" si="2"/>
        <v>0</v>
      </c>
      <c r="F35" s="95">
        <v>0</v>
      </c>
      <c r="G35" s="95">
        <v>0</v>
      </c>
      <c r="H35" s="95">
        <v>0</v>
      </c>
      <c r="I35" s="95">
        <v>0</v>
      </c>
      <c r="J35" s="96">
        <v>0</v>
      </c>
      <c r="K35" s="97">
        <f t="shared" si="3"/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9">
        <v>0</v>
      </c>
      <c r="R35" s="97">
        <f t="shared" si="0"/>
        <v>0</v>
      </c>
      <c r="S35" s="141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5">
        <f t="shared" si="6"/>
        <v>0</v>
      </c>
      <c r="Z35" s="101">
        <v>0</v>
      </c>
      <c r="AA35" s="101">
        <v>0</v>
      </c>
      <c r="AB35" s="102">
        <v>0</v>
      </c>
      <c r="AC35" s="101">
        <v>0</v>
      </c>
      <c r="AD35" s="103">
        <f t="shared" si="4"/>
        <v>0</v>
      </c>
    </row>
    <row r="36" spans="1:33" ht="15" thickBot="1" x14ac:dyDescent="0.25">
      <c r="A36" s="90">
        <v>30</v>
      </c>
      <c r="B36" s="107" t="s">
        <v>89</v>
      </c>
      <c r="C36" s="108"/>
      <c r="D36" s="109" t="str">
        <f t="shared" si="5"/>
        <v/>
      </c>
      <c r="E36" s="139">
        <f t="shared" si="2"/>
        <v>0</v>
      </c>
      <c r="F36" s="110">
        <v>0</v>
      </c>
      <c r="G36" s="111">
        <v>0</v>
      </c>
      <c r="H36" s="111">
        <v>0</v>
      </c>
      <c r="I36" s="111">
        <v>0</v>
      </c>
      <c r="J36" s="112">
        <v>0</v>
      </c>
      <c r="K36" s="113">
        <f t="shared" si="3"/>
        <v>0</v>
      </c>
      <c r="L36" s="114">
        <v>0</v>
      </c>
      <c r="M36" s="115">
        <v>0</v>
      </c>
      <c r="N36" s="115">
        <v>0</v>
      </c>
      <c r="O36" s="115">
        <v>0</v>
      </c>
      <c r="P36" s="115">
        <v>0</v>
      </c>
      <c r="Q36" s="116">
        <v>0</v>
      </c>
      <c r="R36" s="117">
        <f t="shared" si="0"/>
        <v>0</v>
      </c>
      <c r="S36" s="143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17">
        <f t="shared" si="6"/>
        <v>0</v>
      </c>
      <c r="Z36" s="118">
        <v>0</v>
      </c>
      <c r="AA36" s="118">
        <v>0</v>
      </c>
      <c r="AB36" s="119">
        <v>0</v>
      </c>
      <c r="AC36" s="118">
        <v>0</v>
      </c>
      <c r="AD36" s="103">
        <f t="shared" si="4"/>
        <v>0</v>
      </c>
    </row>
    <row r="37" spans="1:33" s="56" customFormat="1" ht="10.5" x14ac:dyDescent="0.15">
      <c r="A37" s="120"/>
      <c r="B37" s="121" t="s">
        <v>10</v>
      </c>
      <c r="E37" s="122" t="e">
        <f>SUM(E7:E36)/(COUNTIF(E7:E36,"&gt;0"))</f>
        <v>#DIV/0!</v>
      </c>
      <c r="F37" s="122" t="e">
        <f t="shared" ref="F37:AC37" si="7">SUM(F7:F36)/(COUNTIF(F7:F36,"&gt;0"))</f>
        <v>#DIV/0!</v>
      </c>
      <c r="G37" s="122" t="e">
        <f>SUM(G7:G36)/(COUNTIF(G7:G36,"&gt;0"))</f>
        <v>#DIV/0!</v>
      </c>
      <c r="H37" s="122" t="e">
        <f t="shared" si="7"/>
        <v>#DIV/0!</v>
      </c>
      <c r="I37" s="122" t="e">
        <f t="shared" si="7"/>
        <v>#DIV/0!</v>
      </c>
      <c r="J37" s="122" t="e">
        <f>SUM(J7:J36)/(COUNTIF(J7:J36,"&gt;0"))</f>
        <v>#DIV/0!</v>
      </c>
      <c r="K37" s="122" t="e">
        <f t="shared" si="7"/>
        <v>#DIV/0!</v>
      </c>
      <c r="L37" s="122" t="e">
        <f t="shared" si="7"/>
        <v>#DIV/0!</v>
      </c>
      <c r="M37" s="122" t="e">
        <f t="shared" si="7"/>
        <v>#DIV/0!</v>
      </c>
      <c r="N37" s="122" t="e">
        <f t="shared" si="7"/>
        <v>#DIV/0!</v>
      </c>
      <c r="O37" s="122" t="e">
        <f t="shared" si="7"/>
        <v>#DIV/0!</v>
      </c>
      <c r="P37" s="122" t="e">
        <f t="shared" si="7"/>
        <v>#DIV/0!</v>
      </c>
      <c r="Q37" s="122" t="e">
        <f t="shared" si="7"/>
        <v>#DIV/0!</v>
      </c>
      <c r="R37" s="122" t="e">
        <f t="shared" si="7"/>
        <v>#DIV/0!</v>
      </c>
      <c r="S37" s="122" t="e">
        <f>SUM(S7:S36)/(COUNTIF(S7:S36,"&gt;0"))</f>
        <v>#DIV/0!</v>
      </c>
      <c r="T37" s="122" t="e">
        <f t="shared" si="7"/>
        <v>#DIV/0!</v>
      </c>
      <c r="U37" s="122" t="e">
        <f>SUM(U7:U36)/(COUNTIF(U7:U36,"&gt;0"))</f>
        <v>#DIV/0!</v>
      </c>
      <c r="V37" s="122" t="e">
        <f t="shared" si="7"/>
        <v>#DIV/0!</v>
      </c>
      <c r="W37" s="122" t="e">
        <f t="shared" si="7"/>
        <v>#DIV/0!</v>
      </c>
      <c r="X37" s="122" t="e">
        <f>SUM(X7:X36)/(COUNTIF(X7:X36,"&gt;0"))</f>
        <v>#DIV/0!</v>
      </c>
      <c r="Y37" s="122" t="e">
        <f t="shared" si="7"/>
        <v>#DIV/0!</v>
      </c>
      <c r="Z37" s="122" t="e">
        <f t="shared" si="7"/>
        <v>#DIV/0!</v>
      </c>
      <c r="AA37" s="122" t="e">
        <f t="shared" si="7"/>
        <v>#DIV/0!</v>
      </c>
      <c r="AB37" s="122" t="e">
        <f t="shared" si="7"/>
        <v>#DIV/0!</v>
      </c>
      <c r="AC37" s="122" t="e">
        <f t="shared" si="7"/>
        <v>#DIV/0!</v>
      </c>
    </row>
    <row r="38" spans="1:33" s="56" customFormat="1" ht="11.25" thickBot="1" x14ac:dyDescent="0.2">
      <c r="A38" s="120"/>
      <c r="F38" s="65"/>
      <c r="N38" s="62"/>
    </row>
    <row r="39" spans="1:33" s="56" customFormat="1" ht="13.5" thickBot="1" x14ac:dyDescent="0.25">
      <c r="A39" s="120"/>
      <c r="B39" s="9"/>
      <c r="C39" s="129"/>
      <c r="D39" s="130" t="s">
        <v>43</v>
      </c>
      <c r="E39" s="12" t="s">
        <v>42</v>
      </c>
      <c r="F39" s="12" t="s">
        <v>41</v>
      </c>
      <c r="G39" s="12" t="s">
        <v>40</v>
      </c>
      <c r="H39" s="12" t="s">
        <v>39</v>
      </c>
      <c r="I39" s="12" t="s">
        <v>38</v>
      </c>
      <c r="J39" s="131" t="s">
        <v>37</v>
      </c>
      <c r="K39" s="12" t="s">
        <v>36</v>
      </c>
      <c r="L39" s="12" t="s">
        <v>35</v>
      </c>
      <c r="M39" s="12" t="s">
        <v>34</v>
      </c>
      <c r="N39" s="12" t="s">
        <v>33</v>
      </c>
      <c r="O39" s="12" t="s">
        <v>29</v>
      </c>
      <c r="P39" s="12" t="s">
        <v>30</v>
      </c>
      <c r="Q39" s="12" t="s">
        <v>31</v>
      </c>
      <c r="R39" s="131" t="s">
        <v>44</v>
      </c>
    </row>
    <row r="40" spans="1:33" ht="15" thickBot="1" x14ac:dyDescent="0.25">
      <c r="B40" s="39"/>
      <c r="C40" s="50"/>
      <c r="D40" s="132" t="s">
        <v>45</v>
      </c>
      <c r="E40" s="1">
        <f>COUNTIFS($D$7:$D$36,"A")</f>
        <v>0</v>
      </c>
      <c r="F40" s="1">
        <f>COUNTIFS($D$7:$D$36,"A-")</f>
        <v>0</v>
      </c>
      <c r="G40" s="1">
        <f>COUNTIFS($D$7:$D$36,"B+")</f>
        <v>0</v>
      </c>
      <c r="H40" s="1">
        <f>COUNTIFS($D$7:$D$36,"B")</f>
        <v>0</v>
      </c>
      <c r="I40" s="1">
        <f>COUNTIFS($D$7:$D$36,"B-")</f>
        <v>0</v>
      </c>
      <c r="J40" s="2">
        <f>COUNTIFS($D$7:$D$36,"C+")</f>
        <v>0</v>
      </c>
      <c r="K40" s="1">
        <f>COUNTIFS($D$7:$D$36,"C")</f>
        <v>0</v>
      </c>
      <c r="L40" s="1">
        <f>COUNTIFS($D$7:$D$36,"C-")</f>
        <v>0</v>
      </c>
      <c r="M40" s="1">
        <f>COUNTIFS($D$7:$D$36,"D")</f>
        <v>0</v>
      </c>
      <c r="N40" s="1">
        <f>COUNTIFS($D$7:$D$36,"F")</f>
        <v>0</v>
      </c>
      <c r="O40" s="1">
        <f>COUNTIFS($C$7:$C$36,"WP")</f>
        <v>0</v>
      </c>
      <c r="P40" s="1">
        <f>COUNTIFS($C$7:$C$36,"WF")</f>
        <v>0</v>
      </c>
      <c r="Q40" s="1">
        <f>COUNTIFS($C$7:$C$36,"I")</f>
        <v>0</v>
      </c>
      <c r="R40" s="2">
        <f>SUM(E40:N40)</f>
        <v>0</v>
      </c>
    </row>
    <row r="41" spans="1:33" ht="15" thickBot="1" x14ac:dyDescent="0.25">
      <c r="B41" s="39"/>
      <c r="C41" s="45"/>
      <c r="D41" s="133" t="s">
        <v>46</v>
      </c>
      <c r="E41" s="3" t="e">
        <f>(100/$R$40)*E40</f>
        <v>#DIV/0!</v>
      </c>
      <c r="F41" s="3" t="e">
        <f>(100/$R$40)*F40</f>
        <v>#DIV/0!</v>
      </c>
      <c r="G41" s="3" t="e">
        <f t="shared" ref="G41:R41" si="8">(100/$R$40)*G40</f>
        <v>#DIV/0!</v>
      </c>
      <c r="H41" s="3" t="e">
        <f t="shared" si="8"/>
        <v>#DIV/0!</v>
      </c>
      <c r="I41" s="3" t="e">
        <f t="shared" si="8"/>
        <v>#DIV/0!</v>
      </c>
      <c r="J41" s="3" t="e">
        <f t="shared" si="8"/>
        <v>#DIV/0!</v>
      </c>
      <c r="K41" s="3" t="e">
        <f t="shared" si="8"/>
        <v>#DIV/0!</v>
      </c>
      <c r="L41" s="3" t="e">
        <f t="shared" si="8"/>
        <v>#DIV/0!</v>
      </c>
      <c r="M41" s="3" t="e">
        <f t="shared" si="8"/>
        <v>#DIV/0!</v>
      </c>
      <c r="N41" s="3" t="e">
        <f t="shared" si="8"/>
        <v>#DIV/0!</v>
      </c>
      <c r="O41" s="3"/>
      <c r="P41" s="3"/>
      <c r="Q41" s="3"/>
      <c r="R41" s="3" t="e">
        <f t="shared" si="8"/>
        <v>#DIV/0!</v>
      </c>
    </row>
    <row r="42" spans="1:33" x14ac:dyDescent="0.2">
      <c r="B42" s="123"/>
      <c r="S42" s="106"/>
    </row>
    <row r="43" spans="1:33" x14ac:dyDescent="0.2">
      <c r="B43" s="123"/>
    </row>
    <row r="44" spans="1:33" x14ac:dyDescent="0.2">
      <c r="B44" s="123"/>
    </row>
    <row r="46" spans="1:33" x14ac:dyDescent="0.2">
      <c r="F46" s="106"/>
    </row>
    <row r="47" spans="1:33" x14ac:dyDescent="0.2">
      <c r="J47" s="124"/>
    </row>
  </sheetData>
  <sheetProtection password="E15E" sheet="1" objects="1" scenarios="1"/>
  <dataValidations count="1">
    <dataValidation type="list" allowBlank="1" showInputMessage="1" showErrorMessage="1" sqref="C7:C36">
      <formula1>$O$39:$Q$39</formula1>
    </dataValidation>
  </dataValidations>
  <printOptions gridLines="1"/>
  <pageMargins left="0.2" right="0.2" top="0.75" bottom="0.75" header="0.3" footer="0.3"/>
  <pageSetup scale="55" orientation="landscape" r:id="rId1"/>
  <headerFooter>
    <oddFooter>&amp;LUniversity of Georgia
Department of Romance Languages&amp;Rprinted on &amp;D at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0"/>
  <sheetViews>
    <sheetView zoomScale="80" zoomScaleNormal="80" workbookViewId="0">
      <selection activeCell="J4" sqref="J4"/>
    </sheetView>
  </sheetViews>
  <sheetFormatPr defaultRowHeight="12.75" x14ac:dyDescent="0.2"/>
  <cols>
    <col min="1" max="1" width="2.5703125" style="27" customWidth="1"/>
    <col min="2" max="2" width="2" style="27" customWidth="1"/>
    <col min="3" max="3" width="27.42578125" style="27" customWidth="1"/>
    <col min="4" max="9" width="15.7109375" style="27" customWidth="1"/>
    <col min="10" max="10" width="17.28515625" style="4" customWidth="1"/>
    <col min="11" max="11" width="2.28515625" style="27" customWidth="1"/>
    <col min="12" max="12" width="9" style="27" customWidth="1"/>
    <col min="13" max="15" width="8.7109375" style="27" customWidth="1"/>
    <col min="16" max="256" width="9.140625" style="27"/>
    <col min="257" max="257" width="2.5703125" style="27" customWidth="1"/>
    <col min="258" max="258" width="2" style="27" customWidth="1"/>
    <col min="259" max="259" width="27.42578125" style="27" customWidth="1"/>
    <col min="260" max="266" width="15.7109375" style="27" customWidth="1"/>
    <col min="267" max="267" width="2.28515625" style="27" customWidth="1"/>
    <col min="268" max="271" width="8.7109375" style="27" customWidth="1"/>
    <col min="272" max="512" width="9.140625" style="27"/>
    <col min="513" max="513" width="2.5703125" style="27" customWidth="1"/>
    <col min="514" max="514" width="2" style="27" customWidth="1"/>
    <col min="515" max="515" width="27.42578125" style="27" customWidth="1"/>
    <col min="516" max="522" width="15.7109375" style="27" customWidth="1"/>
    <col min="523" max="523" width="2.28515625" style="27" customWidth="1"/>
    <col min="524" max="527" width="8.7109375" style="27" customWidth="1"/>
    <col min="528" max="768" width="9.140625" style="27"/>
    <col min="769" max="769" width="2.5703125" style="27" customWidth="1"/>
    <col min="770" max="770" width="2" style="27" customWidth="1"/>
    <col min="771" max="771" width="27.42578125" style="27" customWidth="1"/>
    <col min="772" max="778" width="15.7109375" style="27" customWidth="1"/>
    <col min="779" max="779" width="2.28515625" style="27" customWidth="1"/>
    <col min="780" max="783" width="8.7109375" style="27" customWidth="1"/>
    <col min="784" max="1024" width="9.140625" style="27"/>
    <col min="1025" max="1025" width="2.5703125" style="27" customWidth="1"/>
    <col min="1026" max="1026" width="2" style="27" customWidth="1"/>
    <col min="1027" max="1027" width="27.42578125" style="27" customWidth="1"/>
    <col min="1028" max="1034" width="15.7109375" style="27" customWidth="1"/>
    <col min="1035" max="1035" width="2.28515625" style="27" customWidth="1"/>
    <col min="1036" max="1039" width="8.7109375" style="27" customWidth="1"/>
    <col min="1040" max="1280" width="9.140625" style="27"/>
    <col min="1281" max="1281" width="2.5703125" style="27" customWidth="1"/>
    <col min="1282" max="1282" width="2" style="27" customWidth="1"/>
    <col min="1283" max="1283" width="27.42578125" style="27" customWidth="1"/>
    <col min="1284" max="1290" width="15.7109375" style="27" customWidth="1"/>
    <col min="1291" max="1291" width="2.28515625" style="27" customWidth="1"/>
    <col min="1292" max="1295" width="8.7109375" style="27" customWidth="1"/>
    <col min="1296" max="1536" width="9.140625" style="27"/>
    <col min="1537" max="1537" width="2.5703125" style="27" customWidth="1"/>
    <col min="1538" max="1538" width="2" style="27" customWidth="1"/>
    <col min="1539" max="1539" width="27.42578125" style="27" customWidth="1"/>
    <col min="1540" max="1546" width="15.7109375" style="27" customWidth="1"/>
    <col min="1547" max="1547" width="2.28515625" style="27" customWidth="1"/>
    <col min="1548" max="1551" width="8.7109375" style="27" customWidth="1"/>
    <col min="1552" max="1792" width="9.140625" style="27"/>
    <col min="1793" max="1793" width="2.5703125" style="27" customWidth="1"/>
    <col min="1794" max="1794" width="2" style="27" customWidth="1"/>
    <col min="1795" max="1795" width="27.42578125" style="27" customWidth="1"/>
    <col min="1796" max="1802" width="15.7109375" style="27" customWidth="1"/>
    <col min="1803" max="1803" width="2.28515625" style="27" customWidth="1"/>
    <col min="1804" max="1807" width="8.7109375" style="27" customWidth="1"/>
    <col min="1808" max="2048" width="9.140625" style="27"/>
    <col min="2049" max="2049" width="2.5703125" style="27" customWidth="1"/>
    <col min="2050" max="2050" width="2" style="27" customWidth="1"/>
    <col min="2051" max="2051" width="27.42578125" style="27" customWidth="1"/>
    <col min="2052" max="2058" width="15.7109375" style="27" customWidth="1"/>
    <col min="2059" max="2059" width="2.28515625" style="27" customWidth="1"/>
    <col min="2060" max="2063" width="8.7109375" style="27" customWidth="1"/>
    <col min="2064" max="2304" width="9.140625" style="27"/>
    <col min="2305" max="2305" width="2.5703125" style="27" customWidth="1"/>
    <col min="2306" max="2306" width="2" style="27" customWidth="1"/>
    <col min="2307" max="2307" width="27.42578125" style="27" customWidth="1"/>
    <col min="2308" max="2314" width="15.7109375" style="27" customWidth="1"/>
    <col min="2315" max="2315" width="2.28515625" style="27" customWidth="1"/>
    <col min="2316" max="2319" width="8.7109375" style="27" customWidth="1"/>
    <col min="2320" max="2560" width="9.140625" style="27"/>
    <col min="2561" max="2561" width="2.5703125" style="27" customWidth="1"/>
    <col min="2562" max="2562" width="2" style="27" customWidth="1"/>
    <col min="2563" max="2563" width="27.42578125" style="27" customWidth="1"/>
    <col min="2564" max="2570" width="15.7109375" style="27" customWidth="1"/>
    <col min="2571" max="2571" width="2.28515625" style="27" customWidth="1"/>
    <col min="2572" max="2575" width="8.7109375" style="27" customWidth="1"/>
    <col min="2576" max="2816" width="9.140625" style="27"/>
    <col min="2817" max="2817" width="2.5703125" style="27" customWidth="1"/>
    <col min="2818" max="2818" width="2" style="27" customWidth="1"/>
    <col min="2819" max="2819" width="27.42578125" style="27" customWidth="1"/>
    <col min="2820" max="2826" width="15.7109375" style="27" customWidth="1"/>
    <col min="2827" max="2827" width="2.28515625" style="27" customWidth="1"/>
    <col min="2828" max="2831" width="8.7109375" style="27" customWidth="1"/>
    <col min="2832" max="3072" width="9.140625" style="27"/>
    <col min="3073" max="3073" width="2.5703125" style="27" customWidth="1"/>
    <col min="3074" max="3074" width="2" style="27" customWidth="1"/>
    <col min="3075" max="3075" width="27.42578125" style="27" customWidth="1"/>
    <col min="3076" max="3082" width="15.7109375" style="27" customWidth="1"/>
    <col min="3083" max="3083" width="2.28515625" style="27" customWidth="1"/>
    <col min="3084" max="3087" width="8.7109375" style="27" customWidth="1"/>
    <col min="3088" max="3328" width="9.140625" style="27"/>
    <col min="3329" max="3329" width="2.5703125" style="27" customWidth="1"/>
    <col min="3330" max="3330" width="2" style="27" customWidth="1"/>
    <col min="3331" max="3331" width="27.42578125" style="27" customWidth="1"/>
    <col min="3332" max="3338" width="15.7109375" style="27" customWidth="1"/>
    <col min="3339" max="3339" width="2.28515625" style="27" customWidth="1"/>
    <col min="3340" max="3343" width="8.7109375" style="27" customWidth="1"/>
    <col min="3344" max="3584" width="9.140625" style="27"/>
    <col min="3585" max="3585" width="2.5703125" style="27" customWidth="1"/>
    <col min="3586" max="3586" width="2" style="27" customWidth="1"/>
    <col min="3587" max="3587" width="27.42578125" style="27" customWidth="1"/>
    <col min="3588" max="3594" width="15.7109375" style="27" customWidth="1"/>
    <col min="3595" max="3595" width="2.28515625" style="27" customWidth="1"/>
    <col min="3596" max="3599" width="8.7109375" style="27" customWidth="1"/>
    <col min="3600" max="3840" width="9.140625" style="27"/>
    <col min="3841" max="3841" width="2.5703125" style="27" customWidth="1"/>
    <col min="3842" max="3842" width="2" style="27" customWidth="1"/>
    <col min="3843" max="3843" width="27.42578125" style="27" customWidth="1"/>
    <col min="3844" max="3850" width="15.7109375" style="27" customWidth="1"/>
    <col min="3851" max="3851" width="2.28515625" style="27" customWidth="1"/>
    <col min="3852" max="3855" width="8.7109375" style="27" customWidth="1"/>
    <col min="3856" max="4096" width="9.140625" style="27"/>
    <col min="4097" max="4097" width="2.5703125" style="27" customWidth="1"/>
    <col min="4098" max="4098" width="2" style="27" customWidth="1"/>
    <col min="4099" max="4099" width="27.42578125" style="27" customWidth="1"/>
    <col min="4100" max="4106" width="15.7109375" style="27" customWidth="1"/>
    <col min="4107" max="4107" width="2.28515625" style="27" customWidth="1"/>
    <col min="4108" max="4111" width="8.7109375" style="27" customWidth="1"/>
    <col min="4112" max="4352" width="9.140625" style="27"/>
    <col min="4353" max="4353" width="2.5703125" style="27" customWidth="1"/>
    <col min="4354" max="4354" width="2" style="27" customWidth="1"/>
    <col min="4355" max="4355" width="27.42578125" style="27" customWidth="1"/>
    <col min="4356" max="4362" width="15.7109375" style="27" customWidth="1"/>
    <col min="4363" max="4363" width="2.28515625" style="27" customWidth="1"/>
    <col min="4364" max="4367" width="8.7109375" style="27" customWidth="1"/>
    <col min="4368" max="4608" width="9.140625" style="27"/>
    <col min="4609" max="4609" width="2.5703125" style="27" customWidth="1"/>
    <col min="4610" max="4610" width="2" style="27" customWidth="1"/>
    <col min="4611" max="4611" width="27.42578125" style="27" customWidth="1"/>
    <col min="4612" max="4618" width="15.7109375" style="27" customWidth="1"/>
    <col min="4619" max="4619" width="2.28515625" style="27" customWidth="1"/>
    <col min="4620" max="4623" width="8.7109375" style="27" customWidth="1"/>
    <col min="4624" max="4864" width="9.140625" style="27"/>
    <col min="4865" max="4865" width="2.5703125" style="27" customWidth="1"/>
    <col min="4866" max="4866" width="2" style="27" customWidth="1"/>
    <col min="4867" max="4867" width="27.42578125" style="27" customWidth="1"/>
    <col min="4868" max="4874" width="15.7109375" style="27" customWidth="1"/>
    <col min="4875" max="4875" width="2.28515625" style="27" customWidth="1"/>
    <col min="4876" max="4879" width="8.7109375" style="27" customWidth="1"/>
    <col min="4880" max="5120" width="9.140625" style="27"/>
    <col min="5121" max="5121" width="2.5703125" style="27" customWidth="1"/>
    <col min="5122" max="5122" width="2" style="27" customWidth="1"/>
    <col min="5123" max="5123" width="27.42578125" style="27" customWidth="1"/>
    <col min="5124" max="5130" width="15.7109375" style="27" customWidth="1"/>
    <col min="5131" max="5131" width="2.28515625" style="27" customWidth="1"/>
    <col min="5132" max="5135" width="8.7109375" style="27" customWidth="1"/>
    <col min="5136" max="5376" width="9.140625" style="27"/>
    <col min="5377" max="5377" width="2.5703125" style="27" customWidth="1"/>
    <col min="5378" max="5378" width="2" style="27" customWidth="1"/>
    <col min="5379" max="5379" width="27.42578125" style="27" customWidth="1"/>
    <col min="5380" max="5386" width="15.7109375" style="27" customWidth="1"/>
    <col min="5387" max="5387" width="2.28515625" style="27" customWidth="1"/>
    <col min="5388" max="5391" width="8.7109375" style="27" customWidth="1"/>
    <col min="5392" max="5632" width="9.140625" style="27"/>
    <col min="5633" max="5633" width="2.5703125" style="27" customWidth="1"/>
    <col min="5634" max="5634" width="2" style="27" customWidth="1"/>
    <col min="5635" max="5635" width="27.42578125" style="27" customWidth="1"/>
    <col min="5636" max="5642" width="15.7109375" style="27" customWidth="1"/>
    <col min="5643" max="5643" width="2.28515625" style="27" customWidth="1"/>
    <col min="5644" max="5647" width="8.7109375" style="27" customWidth="1"/>
    <col min="5648" max="5888" width="9.140625" style="27"/>
    <col min="5889" max="5889" width="2.5703125" style="27" customWidth="1"/>
    <col min="5890" max="5890" width="2" style="27" customWidth="1"/>
    <col min="5891" max="5891" width="27.42578125" style="27" customWidth="1"/>
    <col min="5892" max="5898" width="15.7109375" style="27" customWidth="1"/>
    <col min="5899" max="5899" width="2.28515625" style="27" customWidth="1"/>
    <col min="5900" max="5903" width="8.7109375" style="27" customWidth="1"/>
    <col min="5904" max="6144" width="9.140625" style="27"/>
    <col min="6145" max="6145" width="2.5703125" style="27" customWidth="1"/>
    <col min="6146" max="6146" width="2" style="27" customWidth="1"/>
    <col min="6147" max="6147" width="27.42578125" style="27" customWidth="1"/>
    <col min="6148" max="6154" width="15.7109375" style="27" customWidth="1"/>
    <col min="6155" max="6155" width="2.28515625" style="27" customWidth="1"/>
    <col min="6156" max="6159" width="8.7109375" style="27" customWidth="1"/>
    <col min="6160" max="6400" width="9.140625" style="27"/>
    <col min="6401" max="6401" width="2.5703125" style="27" customWidth="1"/>
    <col min="6402" max="6402" width="2" style="27" customWidth="1"/>
    <col min="6403" max="6403" width="27.42578125" style="27" customWidth="1"/>
    <col min="6404" max="6410" width="15.7109375" style="27" customWidth="1"/>
    <col min="6411" max="6411" width="2.28515625" style="27" customWidth="1"/>
    <col min="6412" max="6415" width="8.7109375" style="27" customWidth="1"/>
    <col min="6416" max="6656" width="9.140625" style="27"/>
    <col min="6657" max="6657" width="2.5703125" style="27" customWidth="1"/>
    <col min="6658" max="6658" width="2" style="27" customWidth="1"/>
    <col min="6659" max="6659" width="27.42578125" style="27" customWidth="1"/>
    <col min="6660" max="6666" width="15.7109375" style="27" customWidth="1"/>
    <col min="6667" max="6667" width="2.28515625" style="27" customWidth="1"/>
    <col min="6668" max="6671" width="8.7109375" style="27" customWidth="1"/>
    <col min="6672" max="6912" width="9.140625" style="27"/>
    <col min="6913" max="6913" width="2.5703125" style="27" customWidth="1"/>
    <col min="6914" max="6914" width="2" style="27" customWidth="1"/>
    <col min="6915" max="6915" width="27.42578125" style="27" customWidth="1"/>
    <col min="6916" max="6922" width="15.7109375" style="27" customWidth="1"/>
    <col min="6923" max="6923" width="2.28515625" style="27" customWidth="1"/>
    <col min="6924" max="6927" width="8.7109375" style="27" customWidth="1"/>
    <col min="6928" max="7168" width="9.140625" style="27"/>
    <col min="7169" max="7169" width="2.5703125" style="27" customWidth="1"/>
    <col min="7170" max="7170" width="2" style="27" customWidth="1"/>
    <col min="7171" max="7171" width="27.42578125" style="27" customWidth="1"/>
    <col min="7172" max="7178" width="15.7109375" style="27" customWidth="1"/>
    <col min="7179" max="7179" width="2.28515625" style="27" customWidth="1"/>
    <col min="7180" max="7183" width="8.7109375" style="27" customWidth="1"/>
    <col min="7184" max="7424" width="9.140625" style="27"/>
    <col min="7425" max="7425" width="2.5703125" style="27" customWidth="1"/>
    <col min="7426" max="7426" width="2" style="27" customWidth="1"/>
    <col min="7427" max="7427" width="27.42578125" style="27" customWidth="1"/>
    <col min="7428" max="7434" width="15.7109375" style="27" customWidth="1"/>
    <col min="7435" max="7435" width="2.28515625" style="27" customWidth="1"/>
    <col min="7436" max="7439" width="8.7109375" style="27" customWidth="1"/>
    <col min="7440" max="7680" width="9.140625" style="27"/>
    <col min="7681" max="7681" width="2.5703125" style="27" customWidth="1"/>
    <col min="7682" max="7682" width="2" style="27" customWidth="1"/>
    <col min="7683" max="7683" width="27.42578125" style="27" customWidth="1"/>
    <col min="7684" max="7690" width="15.7109375" style="27" customWidth="1"/>
    <col min="7691" max="7691" width="2.28515625" style="27" customWidth="1"/>
    <col min="7692" max="7695" width="8.7109375" style="27" customWidth="1"/>
    <col min="7696" max="7936" width="9.140625" style="27"/>
    <col min="7937" max="7937" width="2.5703125" style="27" customWidth="1"/>
    <col min="7938" max="7938" width="2" style="27" customWidth="1"/>
    <col min="7939" max="7939" width="27.42578125" style="27" customWidth="1"/>
    <col min="7940" max="7946" width="15.7109375" style="27" customWidth="1"/>
    <col min="7947" max="7947" width="2.28515625" style="27" customWidth="1"/>
    <col min="7948" max="7951" width="8.7109375" style="27" customWidth="1"/>
    <col min="7952" max="8192" width="9.140625" style="27"/>
    <col min="8193" max="8193" width="2.5703125" style="27" customWidth="1"/>
    <col min="8194" max="8194" width="2" style="27" customWidth="1"/>
    <col min="8195" max="8195" width="27.42578125" style="27" customWidth="1"/>
    <col min="8196" max="8202" width="15.7109375" style="27" customWidth="1"/>
    <col min="8203" max="8203" width="2.28515625" style="27" customWidth="1"/>
    <col min="8204" max="8207" width="8.7109375" style="27" customWidth="1"/>
    <col min="8208" max="8448" width="9.140625" style="27"/>
    <col min="8449" max="8449" width="2.5703125" style="27" customWidth="1"/>
    <col min="8450" max="8450" width="2" style="27" customWidth="1"/>
    <col min="8451" max="8451" width="27.42578125" style="27" customWidth="1"/>
    <col min="8452" max="8458" width="15.7109375" style="27" customWidth="1"/>
    <col min="8459" max="8459" width="2.28515625" style="27" customWidth="1"/>
    <col min="8460" max="8463" width="8.7109375" style="27" customWidth="1"/>
    <col min="8464" max="8704" width="9.140625" style="27"/>
    <col min="8705" max="8705" width="2.5703125" style="27" customWidth="1"/>
    <col min="8706" max="8706" width="2" style="27" customWidth="1"/>
    <col min="8707" max="8707" width="27.42578125" style="27" customWidth="1"/>
    <col min="8708" max="8714" width="15.7109375" style="27" customWidth="1"/>
    <col min="8715" max="8715" width="2.28515625" style="27" customWidth="1"/>
    <col min="8716" max="8719" width="8.7109375" style="27" customWidth="1"/>
    <col min="8720" max="8960" width="9.140625" style="27"/>
    <col min="8961" max="8961" width="2.5703125" style="27" customWidth="1"/>
    <col min="8962" max="8962" width="2" style="27" customWidth="1"/>
    <col min="8963" max="8963" width="27.42578125" style="27" customWidth="1"/>
    <col min="8964" max="8970" width="15.7109375" style="27" customWidth="1"/>
    <col min="8971" max="8971" width="2.28515625" style="27" customWidth="1"/>
    <col min="8972" max="8975" width="8.7109375" style="27" customWidth="1"/>
    <col min="8976" max="9216" width="9.140625" style="27"/>
    <col min="9217" max="9217" width="2.5703125" style="27" customWidth="1"/>
    <col min="9218" max="9218" width="2" style="27" customWidth="1"/>
    <col min="9219" max="9219" width="27.42578125" style="27" customWidth="1"/>
    <col min="9220" max="9226" width="15.7109375" style="27" customWidth="1"/>
    <col min="9227" max="9227" width="2.28515625" style="27" customWidth="1"/>
    <col min="9228" max="9231" width="8.7109375" style="27" customWidth="1"/>
    <col min="9232" max="9472" width="9.140625" style="27"/>
    <col min="9473" max="9473" width="2.5703125" style="27" customWidth="1"/>
    <col min="9474" max="9474" width="2" style="27" customWidth="1"/>
    <col min="9475" max="9475" width="27.42578125" style="27" customWidth="1"/>
    <col min="9476" max="9482" width="15.7109375" style="27" customWidth="1"/>
    <col min="9483" max="9483" width="2.28515625" style="27" customWidth="1"/>
    <col min="9484" max="9487" width="8.7109375" style="27" customWidth="1"/>
    <col min="9488" max="9728" width="9.140625" style="27"/>
    <col min="9729" max="9729" width="2.5703125" style="27" customWidth="1"/>
    <col min="9730" max="9730" width="2" style="27" customWidth="1"/>
    <col min="9731" max="9731" width="27.42578125" style="27" customWidth="1"/>
    <col min="9732" max="9738" width="15.7109375" style="27" customWidth="1"/>
    <col min="9739" max="9739" width="2.28515625" style="27" customWidth="1"/>
    <col min="9740" max="9743" width="8.7109375" style="27" customWidth="1"/>
    <col min="9744" max="9984" width="9.140625" style="27"/>
    <col min="9985" max="9985" width="2.5703125" style="27" customWidth="1"/>
    <col min="9986" max="9986" width="2" style="27" customWidth="1"/>
    <col min="9987" max="9987" width="27.42578125" style="27" customWidth="1"/>
    <col min="9988" max="9994" width="15.7109375" style="27" customWidth="1"/>
    <col min="9995" max="9995" width="2.28515625" style="27" customWidth="1"/>
    <col min="9996" max="9999" width="8.7109375" style="27" customWidth="1"/>
    <col min="10000" max="10240" width="9.140625" style="27"/>
    <col min="10241" max="10241" width="2.5703125" style="27" customWidth="1"/>
    <col min="10242" max="10242" width="2" style="27" customWidth="1"/>
    <col min="10243" max="10243" width="27.42578125" style="27" customWidth="1"/>
    <col min="10244" max="10250" width="15.7109375" style="27" customWidth="1"/>
    <col min="10251" max="10251" width="2.28515625" style="27" customWidth="1"/>
    <col min="10252" max="10255" width="8.7109375" style="27" customWidth="1"/>
    <col min="10256" max="10496" width="9.140625" style="27"/>
    <col min="10497" max="10497" width="2.5703125" style="27" customWidth="1"/>
    <col min="10498" max="10498" width="2" style="27" customWidth="1"/>
    <col min="10499" max="10499" width="27.42578125" style="27" customWidth="1"/>
    <col min="10500" max="10506" width="15.7109375" style="27" customWidth="1"/>
    <col min="10507" max="10507" width="2.28515625" style="27" customWidth="1"/>
    <col min="10508" max="10511" width="8.7109375" style="27" customWidth="1"/>
    <col min="10512" max="10752" width="9.140625" style="27"/>
    <col min="10753" max="10753" width="2.5703125" style="27" customWidth="1"/>
    <col min="10754" max="10754" width="2" style="27" customWidth="1"/>
    <col min="10755" max="10755" width="27.42578125" style="27" customWidth="1"/>
    <col min="10756" max="10762" width="15.7109375" style="27" customWidth="1"/>
    <col min="10763" max="10763" width="2.28515625" style="27" customWidth="1"/>
    <col min="10764" max="10767" width="8.7109375" style="27" customWidth="1"/>
    <col min="10768" max="11008" width="9.140625" style="27"/>
    <col min="11009" max="11009" width="2.5703125" style="27" customWidth="1"/>
    <col min="11010" max="11010" width="2" style="27" customWidth="1"/>
    <col min="11011" max="11011" width="27.42578125" style="27" customWidth="1"/>
    <col min="11012" max="11018" width="15.7109375" style="27" customWidth="1"/>
    <col min="11019" max="11019" width="2.28515625" style="27" customWidth="1"/>
    <col min="11020" max="11023" width="8.7109375" style="27" customWidth="1"/>
    <col min="11024" max="11264" width="9.140625" style="27"/>
    <col min="11265" max="11265" width="2.5703125" style="27" customWidth="1"/>
    <col min="11266" max="11266" width="2" style="27" customWidth="1"/>
    <col min="11267" max="11267" width="27.42578125" style="27" customWidth="1"/>
    <col min="11268" max="11274" width="15.7109375" style="27" customWidth="1"/>
    <col min="11275" max="11275" width="2.28515625" style="27" customWidth="1"/>
    <col min="11276" max="11279" width="8.7109375" style="27" customWidth="1"/>
    <col min="11280" max="11520" width="9.140625" style="27"/>
    <col min="11521" max="11521" width="2.5703125" style="27" customWidth="1"/>
    <col min="11522" max="11522" width="2" style="27" customWidth="1"/>
    <col min="11523" max="11523" width="27.42578125" style="27" customWidth="1"/>
    <col min="11524" max="11530" width="15.7109375" style="27" customWidth="1"/>
    <col min="11531" max="11531" width="2.28515625" style="27" customWidth="1"/>
    <col min="11532" max="11535" width="8.7109375" style="27" customWidth="1"/>
    <col min="11536" max="11776" width="9.140625" style="27"/>
    <col min="11777" max="11777" width="2.5703125" style="27" customWidth="1"/>
    <col min="11778" max="11778" width="2" style="27" customWidth="1"/>
    <col min="11779" max="11779" width="27.42578125" style="27" customWidth="1"/>
    <col min="11780" max="11786" width="15.7109375" style="27" customWidth="1"/>
    <col min="11787" max="11787" width="2.28515625" style="27" customWidth="1"/>
    <col min="11788" max="11791" width="8.7109375" style="27" customWidth="1"/>
    <col min="11792" max="12032" width="9.140625" style="27"/>
    <col min="12033" max="12033" width="2.5703125" style="27" customWidth="1"/>
    <col min="12034" max="12034" width="2" style="27" customWidth="1"/>
    <col min="12035" max="12035" width="27.42578125" style="27" customWidth="1"/>
    <col min="12036" max="12042" width="15.7109375" style="27" customWidth="1"/>
    <col min="12043" max="12043" width="2.28515625" style="27" customWidth="1"/>
    <col min="12044" max="12047" width="8.7109375" style="27" customWidth="1"/>
    <col min="12048" max="12288" width="9.140625" style="27"/>
    <col min="12289" max="12289" width="2.5703125" style="27" customWidth="1"/>
    <col min="12290" max="12290" width="2" style="27" customWidth="1"/>
    <col min="12291" max="12291" width="27.42578125" style="27" customWidth="1"/>
    <col min="12292" max="12298" width="15.7109375" style="27" customWidth="1"/>
    <col min="12299" max="12299" width="2.28515625" style="27" customWidth="1"/>
    <col min="12300" max="12303" width="8.7109375" style="27" customWidth="1"/>
    <col min="12304" max="12544" width="9.140625" style="27"/>
    <col min="12545" max="12545" width="2.5703125" style="27" customWidth="1"/>
    <col min="12546" max="12546" width="2" style="27" customWidth="1"/>
    <col min="12547" max="12547" width="27.42578125" style="27" customWidth="1"/>
    <col min="12548" max="12554" width="15.7109375" style="27" customWidth="1"/>
    <col min="12555" max="12555" width="2.28515625" style="27" customWidth="1"/>
    <col min="12556" max="12559" width="8.7109375" style="27" customWidth="1"/>
    <col min="12560" max="12800" width="9.140625" style="27"/>
    <col min="12801" max="12801" width="2.5703125" style="27" customWidth="1"/>
    <col min="12802" max="12802" width="2" style="27" customWidth="1"/>
    <col min="12803" max="12803" width="27.42578125" style="27" customWidth="1"/>
    <col min="12804" max="12810" width="15.7109375" style="27" customWidth="1"/>
    <col min="12811" max="12811" width="2.28515625" style="27" customWidth="1"/>
    <col min="12812" max="12815" width="8.7109375" style="27" customWidth="1"/>
    <col min="12816" max="13056" width="9.140625" style="27"/>
    <col min="13057" max="13057" width="2.5703125" style="27" customWidth="1"/>
    <col min="13058" max="13058" width="2" style="27" customWidth="1"/>
    <col min="13059" max="13059" width="27.42578125" style="27" customWidth="1"/>
    <col min="13060" max="13066" width="15.7109375" style="27" customWidth="1"/>
    <col min="13067" max="13067" width="2.28515625" style="27" customWidth="1"/>
    <col min="13068" max="13071" width="8.7109375" style="27" customWidth="1"/>
    <col min="13072" max="13312" width="9.140625" style="27"/>
    <col min="13313" max="13313" width="2.5703125" style="27" customWidth="1"/>
    <col min="13314" max="13314" width="2" style="27" customWidth="1"/>
    <col min="13315" max="13315" width="27.42578125" style="27" customWidth="1"/>
    <col min="13316" max="13322" width="15.7109375" style="27" customWidth="1"/>
    <col min="13323" max="13323" width="2.28515625" style="27" customWidth="1"/>
    <col min="13324" max="13327" width="8.7109375" style="27" customWidth="1"/>
    <col min="13328" max="13568" width="9.140625" style="27"/>
    <col min="13569" max="13569" width="2.5703125" style="27" customWidth="1"/>
    <col min="13570" max="13570" width="2" style="27" customWidth="1"/>
    <col min="13571" max="13571" width="27.42578125" style="27" customWidth="1"/>
    <col min="13572" max="13578" width="15.7109375" style="27" customWidth="1"/>
    <col min="13579" max="13579" width="2.28515625" style="27" customWidth="1"/>
    <col min="13580" max="13583" width="8.7109375" style="27" customWidth="1"/>
    <col min="13584" max="13824" width="9.140625" style="27"/>
    <col min="13825" max="13825" width="2.5703125" style="27" customWidth="1"/>
    <col min="13826" max="13826" width="2" style="27" customWidth="1"/>
    <col min="13827" max="13827" width="27.42578125" style="27" customWidth="1"/>
    <col min="13828" max="13834" width="15.7109375" style="27" customWidth="1"/>
    <col min="13835" max="13835" width="2.28515625" style="27" customWidth="1"/>
    <col min="13836" max="13839" width="8.7109375" style="27" customWidth="1"/>
    <col min="13840" max="14080" width="9.140625" style="27"/>
    <col min="14081" max="14081" width="2.5703125" style="27" customWidth="1"/>
    <col min="14082" max="14082" width="2" style="27" customWidth="1"/>
    <col min="14083" max="14083" width="27.42578125" style="27" customWidth="1"/>
    <col min="14084" max="14090" width="15.7109375" style="27" customWidth="1"/>
    <col min="14091" max="14091" width="2.28515625" style="27" customWidth="1"/>
    <col min="14092" max="14095" width="8.7109375" style="27" customWidth="1"/>
    <col min="14096" max="14336" width="9.140625" style="27"/>
    <col min="14337" max="14337" width="2.5703125" style="27" customWidth="1"/>
    <col min="14338" max="14338" width="2" style="27" customWidth="1"/>
    <col min="14339" max="14339" width="27.42578125" style="27" customWidth="1"/>
    <col min="14340" max="14346" width="15.7109375" style="27" customWidth="1"/>
    <col min="14347" max="14347" width="2.28515625" style="27" customWidth="1"/>
    <col min="14348" max="14351" width="8.7109375" style="27" customWidth="1"/>
    <col min="14352" max="14592" width="9.140625" style="27"/>
    <col min="14593" max="14593" width="2.5703125" style="27" customWidth="1"/>
    <col min="14594" max="14594" width="2" style="27" customWidth="1"/>
    <col min="14595" max="14595" width="27.42578125" style="27" customWidth="1"/>
    <col min="14596" max="14602" width="15.7109375" style="27" customWidth="1"/>
    <col min="14603" max="14603" width="2.28515625" style="27" customWidth="1"/>
    <col min="14604" max="14607" width="8.7109375" style="27" customWidth="1"/>
    <col min="14608" max="14848" width="9.140625" style="27"/>
    <col min="14849" max="14849" width="2.5703125" style="27" customWidth="1"/>
    <col min="14850" max="14850" width="2" style="27" customWidth="1"/>
    <col min="14851" max="14851" width="27.42578125" style="27" customWidth="1"/>
    <col min="14852" max="14858" width="15.7109375" style="27" customWidth="1"/>
    <col min="14859" max="14859" width="2.28515625" style="27" customWidth="1"/>
    <col min="14860" max="14863" width="8.7109375" style="27" customWidth="1"/>
    <col min="14864" max="15104" width="9.140625" style="27"/>
    <col min="15105" max="15105" width="2.5703125" style="27" customWidth="1"/>
    <col min="15106" max="15106" width="2" style="27" customWidth="1"/>
    <col min="15107" max="15107" width="27.42578125" style="27" customWidth="1"/>
    <col min="15108" max="15114" width="15.7109375" style="27" customWidth="1"/>
    <col min="15115" max="15115" width="2.28515625" style="27" customWidth="1"/>
    <col min="15116" max="15119" width="8.7109375" style="27" customWidth="1"/>
    <col min="15120" max="15360" width="9.140625" style="27"/>
    <col min="15361" max="15361" width="2.5703125" style="27" customWidth="1"/>
    <col min="15362" max="15362" width="2" style="27" customWidth="1"/>
    <col min="15363" max="15363" width="27.42578125" style="27" customWidth="1"/>
    <col min="15364" max="15370" width="15.7109375" style="27" customWidth="1"/>
    <col min="15371" max="15371" width="2.28515625" style="27" customWidth="1"/>
    <col min="15372" max="15375" width="8.7109375" style="27" customWidth="1"/>
    <col min="15376" max="15616" width="9.140625" style="27"/>
    <col min="15617" max="15617" width="2.5703125" style="27" customWidth="1"/>
    <col min="15618" max="15618" width="2" style="27" customWidth="1"/>
    <col min="15619" max="15619" width="27.42578125" style="27" customWidth="1"/>
    <col min="15620" max="15626" width="15.7109375" style="27" customWidth="1"/>
    <col min="15627" max="15627" width="2.28515625" style="27" customWidth="1"/>
    <col min="15628" max="15631" width="8.7109375" style="27" customWidth="1"/>
    <col min="15632" max="15872" width="9.140625" style="27"/>
    <col min="15873" max="15873" width="2.5703125" style="27" customWidth="1"/>
    <col min="15874" max="15874" width="2" style="27" customWidth="1"/>
    <col min="15875" max="15875" width="27.42578125" style="27" customWidth="1"/>
    <col min="15876" max="15882" width="15.7109375" style="27" customWidth="1"/>
    <col min="15883" max="15883" width="2.28515625" style="27" customWidth="1"/>
    <col min="15884" max="15887" width="8.7109375" style="27" customWidth="1"/>
    <col min="15888" max="16128" width="9.140625" style="27"/>
    <col min="16129" max="16129" width="2.5703125" style="27" customWidth="1"/>
    <col min="16130" max="16130" width="2" style="27" customWidth="1"/>
    <col min="16131" max="16131" width="27.42578125" style="27" customWidth="1"/>
    <col min="16132" max="16138" width="15.7109375" style="27" customWidth="1"/>
    <col min="16139" max="16139" width="2.28515625" style="27" customWidth="1"/>
    <col min="16140" max="16143" width="8.7109375" style="27" customWidth="1"/>
    <col min="16144" max="16384" width="9.140625" style="27"/>
  </cols>
  <sheetData>
    <row r="1" spans="1:11" ht="13.5" thickBot="1" x14ac:dyDescent="0.25">
      <c r="B1" s="150"/>
    </row>
    <row r="2" spans="1:11" ht="13.5" thickBot="1" x14ac:dyDescent="0.25">
      <c r="B2" s="147"/>
      <c r="C2" s="29"/>
      <c r="D2" s="29"/>
      <c r="E2" s="29"/>
      <c r="F2" s="29"/>
      <c r="G2" s="29"/>
      <c r="H2" s="29"/>
      <c r="I2" s="29"/>
      <c r="J2" s="5"/>
      <c r="K2" s="30"/>
    </row>
    <row r="3" spans="1:11" x14ac:dyDescent="0.2">
      <c r="B3" s="148"/>
      <c r="C3" s="32" t="s">
        <v>9</v>
      </c>
      <c r="D3" s="33" t="s">
        <v>100</v>
      </c>
      <c r="E3" s="34" t="s">
        <v>101</v>
      </c>
      <c r="F3" s="34" t="s">
        <v>102</v>
      </c>
      <c r="G3" s="34" t="s">
        <v>103</v>
      </c>
      <c r="H3" s="34" t="s">
        <v>105</v>
      </c>
      <c r="I3" s="35"/>
      <c r="J3" s="6" t="s">
        <v>47</v>
      </c>
      <c r="K3" s="36"/>
    </row>
    <row r="4" spans="1:11" ht="13.5" thickBot="1" x14ac:dyDescent="0.25">
      <c r="B4" s="148"/>
      <c r="C4" s="7" t="str">
        <f>UGAROMLITAL1001!B7</f>
        <v>Student 1</v>
      </c>
      <c r="D4" s="37">
        <f>UGAROMLITAL1001!F7</f>
        <v>0</v>
      </c>
      <c r="E4" s="37">
        <f>UGAROMLITAL1001!G7</f>
        <v>0</v>
      </c>
      <c r="F4" s="37">
        <f>UGAROMLITAL1001!H7</f>
        <v>0</v>
      </c>
      <c r="G4" s="37">
        <f>UGAROMLITAL1001!I7</f>
        <v>0</v>
      </c>
      <c r="H4" s="37">
        <f>UGAROMLITAL1001!J7</f>
        <v>0</v>
      </c>
      <c r="I4" s="38"/>
      <c r="J4" s="8">
        <f>UGAROMLITAL1001!K7</f>
        <v>0</v>
      </c>
      <c r="K4" s="36"/>
    </row>
    <row r="5" spans="1:11" x14ac:dyDescent="0.2">
      <c r="B5" s="148"/>
      <c r="C5" s="40"/>
      <c r="D5" s="33" t="s">
        <v>106</v>
      </c>
      <c r="E5" s="34" t="s">
        <v>107</v>
      </c>
      <c r="F5" s="34" t="s">
        <v>108</v>
      </c>
      <c r="G5" s="34" t="s">
        <v>109</v>
      </c>
      <c r="H5" s="34" t="s">
        <v>110</v>
      </c>
      <c r="I5" s="35" t="s">
        <v>111</v>
      </c>
      <c r="J5" s="6" t="s">
        <v>112</v>
      </c>
      <c r="K5" s="36"/>
    </row>
    <row r="6" spans="1:11" ht="13.5" thickBot="1" x14ac:dyDescent="0.25">
      <c r="B6" s="148"/>
      <c r="C6" s="40" t="str">
        <f>UGAROMLITAL1001!$C$2</f>
        <v>semeYYY</v>
      </c>
      <c r="D6" s="41">
        <f>UGAROMLITAL1001!L7</f>
        <v>0</v>
      </c>
      <c r="E6" s="41">
        <f>UGAROMLITAL1001!M7</f>
        <v>0</v>
      </c>
      <c r="F6" s="41">
        <f>UGAROMLITAL1001!N7</f>
        <v>0</v>
      </c>
      <c r="G6" s="41">
        <f>UGAROMLITAL1001!O7</f>
        <v>0</v>
      </c>
      <c r="H6" s="41">
        <f>UGAROMLITAL1001!P7</f>
        <v>0</v>
      </c>
      <c r="I6" s="41">
        <f>UGAROMLITAL1001!Q7</f>
        <v>0</v>
      </c>
      <c r="J6" s="42">
        <f>UGAROMLITAL1001!R7</f>
        <v>0</v>
      </c>
      <c r="K6" s="36"/>
    </row>
    <row r="7" spans="1:11" ht="13.5" thickBot="1" x14ac:dyDescent="0.25">
      <c r="B7" s="148"/>
      <c r="C7" s="24" t="s">
        <v>48</v>
      </c>
      <c r="D7" s="39"/>
      <c r="E7" s="39"/>
      <c r="F7" s="39"/>
      <c r="G7" s="39"/>
      <c r="H7" s="45"/>
      <c r="I7" s="29"/>
      <c r="J7" s="9"/>
      <c r="K7" s="36"/>
    </row>
    <row r="8" spans="1:11" ht="13.5" thickBot="1" x14ac:dyDescent="0.25">
      <c r="B8" s="148"/>
      <c r="C8" s="40" t="str">
        <f>UGAROMLITAL1001!$H$2</f>
        <v>ITAL1001</v>
      </c>
      <c r="D8" s="10" t="s">
        <v>115</v>
      </c>
      <c r="E8" s="6" t="s">
        <v>114</v>
      </c>
      <c r="F8" s="6" t="s">
        <v>49</v>
      </c>
      <c r="G8" s="6" t="s">
        <v>50</v>
      </c>
      <c r="H8" s="10" t="s">
        <v>113</v>
      </c>
      <c r="I8" s="11"/>
      <c r="J8" s="12" t="s">
        <v>51</v>
      </c>
      <c r="K8" s="36"/>
    </row>
    <row r="9" spans="1:11" ht="13.5" thickBot="1" x14ac:dyDescent="0.25">
      <c r="B9" s="148"/>
      <c r="C9" s="24" t="s">
        <v>52</v>
      </c>
      <c r="D9" s="43">
        <f>UGAROMLITAL1001!Z7</f>
        <v>0</v>
      </c>
      <c r="E9" s="43">
        <f>UGAROMLITAL1001!AA7</f>
        <v>0</v>
      </c>
      <c r="F9" s="43">
        <f>UGAROMLITAL1001!AB7</f>
        <v>0</v>
      </c>
      <c r="G9" s="43">
        <f>UGAROMLITAL1001!AC7</f>
        <v>0</v>
      </c>
      <c r="H9" s="43">
        <f>UGAROMLITAL1001!Y7</f>
        <v>0</v>
      </c>
      <c r="I9" s="36"/>
      <c r="J9" s="13">
        <f>UGAROMLITAL1001!E7</f>
        <v>0</v>
      </c>
      <c r="K9" s="36"/>
    </row>
    <row r="10" spans="1:11" ht="13.5" thickBot="1" x14ac:dyDescent="0.25">
      <c r="B10" s="148"/>
      <c r="C10" s="44" t="str">
        <f>UGAROMLITAL1001!$H$3</f>
        <v>##-###</v>
      </c>
      <c r="D10" s="39"/>
      <c r="E10" s="45"/>
      <c r="F10" s="39"/>
      <c r="G10" s="39"/>
      <c r="H10" s="39"/>
      <c r="I10" s="14"/>
      <c r="J10" s="15" t="str">
        <f>UGAROMLITAL1001!D7</f>
        <v/>
      </c>
      <c r="K10" s="36"/>
    </row>
    <row r="11" spans="1:11" x14ac:dyDescent="0.2">
      <c r="B11" s="148"/>
      <c r="C11" s="24" t="s">
        <v>54</v>
      </c>
      <c r="D11" s="16"/>
      <c r="E11" s="17" t="s">
        <v>55</v>
      </c>
      <c r="F11" s="46"/>
      <c r="G11" s="39"/>
      <c r="H11" s="39"/>
      <c r="I11" s="18" t="s">
        <v>53</v>
      </c>
      <c r="J11" s="19">
        <f ca="1">TODAY()</f>
        <v>41654</v>
      </c>
      <c r="K11" s="36"/>
    </row>
    <row r="12" spans="1:11" x14ac:dyDescent="0.2">
      <c r="B12" s="148"/>
      <c r="C12" s="40" t="str">
        <f>UGAROMLITAL1001!$C$3</f>
        <v>Name Name</v>
      </c>
      <c r="D12" s="20" t="s">
        <v>56</v>
      </c>
      <c r="E12" s="21" t="s">
        <v>57</v>
      </c>
      <c r="F12" s="22" t="s">
        <v>58</v>
      </c>
      <c r="G12" s="31"/>
      <c r="H12" s="23"/>
      <c r="I12" s="24"/>
      <c r="J12" s="18"/>
      <c r="K12" s="36"/>
    </row>
    <row r="13" spans="1:11" ht="13.5" thickBot="1" x14ac:dyDescent="0.25">
      <c r="B13" s="148"/>
      <c r="C13" s="39"/>
      <c r="D13" s="47"/>
      <c r="E13" s="48"/>
      <c r="F13" s="2"/>
      <c r="G13" s="39"/>
      <c r="H13" s="23"/>
      <c r="I13" s="23" t="s">
        <v>59</v>
      </c>
      <c r="J13" s="23" t="str">
        <f>C12</f>
        <v>Name Name</v>
      </c>
      <c r="K13" s="36"/>
    </row>
    <row r="14" spans="1:11" ht="13.5" thickBot="1" x14ac:dyDescent="0.25">
      <c r="B14" s="149"/>
      <c r="C14" s="50"/>
      <c r="D14" s="51"/>
      <c r="E14" s="51"/>
      <c r="F14" s="51"/>
      <c r="G14" s="50"/>
      <c r="H14" s="50"/>
      <c r="I14" s="50"/>
      <c r="J14" s="25"/>
      <c r="K14" s="52"/>
    </row>
    <row r="15" spans="1:11" x14ac:dyDescent="0.2">
      <c r="A15" s="53"/>
      <c r="B15" s="151"/>
      <c r="C15" s="53"/>
      <c r="D15" s="54"/>
      <c r="E15" s="54"/>
      <c r="F15" s="54"/>
      <c r="G15" s="53"/>
      <c r="H15" s="53"/>
      <c r="I15" s="53"/>
      <c r="J15" s="26"/>
      <c r="K15" s="53"/>
    </row>
    <row r="16" spans="1:11" ht="13.5" thickBot="1" x14ac:dyDescent="0.25">
      <c r="B16" s="150"/>
    </row>
    <row r="17" spans="1:11" ht="13.5" thickBot="1" x14ac:dyDescent="0.25">
      <c r="B17" s="147"/>
      <c r="C17" s="29"/>
      <c r="D17" s="29"/>
      <c r="E17" s="29"/>
      <c r="F17" s="29"/>
      <c r="G17" s="29"/>
      <c r="H17" s="29"/>
      <c r="I17" s="29"/>
      <c r="J17" s="5"/>
      <c r="K17" s="30"/>
    </row>
    <row r="18" spans="1:11" x14ac:dyDescent="0.2">
      <c r="B18" s="148"/>
      <c r="C18" s="32" t="s">
        <v>9</v>
      </c>
      <c r="D18" s="33" t="s">
        <v>100</v>
      </c>
      <c r="E18" s="34" t="s">
        <v>101</v>
      </c>
      <c r="F18" s="34" t="s">
        <v>102</v>
      </c>
      <c r="G18" s="34" t="s">
        <v>103</v>
      </c>
      <c r="H18" s="34" t="s">
        <v>105</v>
      </c>
      <c r="I18" s="35"/>
      <c r="J18" s="6" t="s">
        <v>47</v>
      </c>
      <c r="K18" s="36"/>
    </row>
    <row r="19" spans="1:11" ht="13.5" thickBot="1" x14ac:dyDescent="0.25">
      <c r="B19" s="148"/>
      <c r="C19" s="7" t="str">
        <f>UGAROMLITAL1001!B8</f>
        <v>Student 2</v>
      </c>
      <c r="D19" s="37">
        <f>UGAROMLITAL1001!F8</f>
        <v>0</v>
      </c>
      <c r="E19" s="37">
        <f>UGAROMLITAL1001!G8</f>
        <v>0</v>
      </c>
      <c r="F19" s="37">
        <f>UGAROMLITAL1001!H8</f>
        <v>0</v>
      </c>
      <c r="G19" s="37">
        <f>UGAROMLITAL1001!I8</f>
        <v>0</v>
      </c>
      <c r="H19" s="37">
        <f>UGAROMLITAL1001!J8</f>
        <v>0</v>
      </c>
      <c r="I19" s="38"/>
      <c r="J19" s="8">
        <f>UGAROMLITAL1001!K8</f>
        <v>0</v>
      </c>
      <c r="K19" s="36"/>
    </row>
    <row r="20" spans="1:11" x14ac:dyDescent="0.2">
      <c r="B20" s="148"/>
      <c r="C20" s="39"/>
      <c r="D20" s="33" t="s">
        <v>106</v>
      </c>
      <c r="E20" s="34" t="s">
        <v>107</v>
      </c>
      <c r="F20" s="34" t="s">
        <v>108</v>
      </c>
      <c r="G20" s="34" t="s">
        <v>109</v>
      </c>
      <c r="H20" s="34" t="s">
        <v>110</v>
      </c>
      <c r="I20" s="35" t="s">
        <v>111</v>
      </c>
      <c r="J20" s="6" t="s">
        <v>112</v>
      </c>
      <c r="K20" s="36"/>
    </row>
    <row r="21" spans="1:11" ht="13.5" thickBot="1" x14ac:dyDescent="0.25">
      <c r="B21" s="148"/>
      <c r="C21" s="40" t="str">
        <f>UGAROMLITAL1001!$C$2</f>
        <v>semeYYY</v>
      </c>
      <c r="D21" s="41">
        <f>UGAROMLITAL1001!L8</f>
        <v>0</v>
      </c>
      <c r="E21" s="41">
        <f>UGAROMLITAL1001!M8</f>
        <v>0</v>
      </c>
      <c r="F21" s="41">
        <f>UGAROMLITAL1001!N8</f>
        <v>0</v>
      </c>
      <c r="G21" s="41">
        <f>UGAROMLITAL1001!O8</f>
        <v>0</v>
      </c>
      <c r="H21" s="41">
        <f>UGAROMLITAL1001!P8</f>
        <v>0</v>
      </c>
      <c r="I21" s="41">
        <f>UGAROMLITAL1001!Q8</f>
        <v>0</v>
      </c>
      <c r="J21" s="41">
        <f>UGAROMLITAL1001!R8</f>
        <v>0</v>
      </c>
      <c r="K21" s="36"/>
    </row>
    <row r="22" spans="1:11" ht="13.5" thickBot="1" x14ac:dyDescent="0.25">
      <c r="B22" s="148"/>
      <c r="C22" s="9" t="s">
        <v>48</v>
      </c>
      <c r="D22" s="39"/>
      <c r="E22" s="39"/>
      <c r="F22" s="39"/>
      <c r="G22" s="39"/>
      <c r="H22" s="29"/>
      <c r="I22" s="29"/>
      <c r="J22" s="9"/>
      <c r="K22" s="36"/>
    </row>
    <row r="23" spans="1:11" ht="13.5" thickBot="1" x14ac:dyDescent="0.25">
      <c r="B23" s="148"/>
      <c r="C23" s="39" t="str">
        <f>UGAROMLITAL1001!$H$2</f>
        <v>ITAL1001</v>
      </c>
      <c r="D23" s="10" t="s">
        <v>115</v>
      </c>
      <c r="E23" s="6" t="s">
        <v>114</v>
      </c>
      <c r="F23" s="6" t="s">
        <v>49</v>
      </c>
      <c r="G23" s="6" t="s">
        <v>50</v>
      </c>
      <c r="H23" s="10" t="s">
        <v>113</v>
      </c>
      <c r="I23" s="11"/>
      <c r="J23" s="12" t="s">
        <v>51</v>
      </c>
      <c r="K23" s="36"/>
    </row>
    <row r="24" spans="1:11" ht="13.5" thickBot="1" x14ac:dyDescent="0.25">
      <c r="B24" s="148"/>
      <c r="C24" s="9" t="s">
        <v>52</v>
      </c>
      <c r="D24" s="43">
        <f>UGAROMLITAL1001!Z8</f>
        <v>0</v>
      </c>
      <c r="E24" s="43">
        <f>UGAROMLITAL1001!AA8</f>
        <v>0</v>
      </c>
      <c r="F24" s="43">
        <f>UGAROMLITAL1001!AB8</f>
        <v>0</v>
      </c>
      <c r="G24" s="43">
        <f>UGAROMLITAL1001!AC8</f>
        <v>0</v>
      </c>
      <c r="H24" s="43">
        <f>UGAROMLITAL1001!Y8</f>
        <v>0</v>
      </c>
      <c r="I24" s="36"/>
      <c r="J24" s="13">
        <f>UGAROMLITAL1001!E8</f>
        <v>0</v>
      </c>
      <c r="K24" s="36"/>
    </row>
    <row r="25" spans="1:11" ht="13.5" thickBot="1" x14ac:dyDescent="0.25">
      <c r="B25" s="148"/>
      <c r="C25" s="44" t="str">
        <f>UGAROMLITAL1001!$H$3</f>
        <v>##-###</v>
      </c>
      <c r="D25" s="39"/>
      <c r="E25" s="45"/>
      <c r="F25" s="39"/>
      <c r="G25" s="39"/>
      <c r="H25" s="39"/>
      <c r="I25" s="14"/>
      <c r="J25" s="15" t="str">
        <f>UGAROMLITAL1001!D8</f>
        <v/>
      </c>
      <c r="K25" s="36"/>
    </row>
    <row r="26" spans="1:11" x14ac:dyDescent="0.2">
      <c r="B26" s="148"/>
      <c r="C26" s="9" t="s">
        <v>54</v>
      </c>
      <c r="D26" s="16"/>
      <c r="E26" s="17" t="s">
        <v>55</v>
      </c>
      <c r="F26" s="46"/>
      <c r="G26" s="39"/>
      <c r="H26" s="39"/>
      <c r="I26" s="18" t="s">
        <v>53</v>
      </c>
      <c r="J26" s="19">
        <f ca="1">TODAY()</f>
        <v>41654</v>
      </c>
      <c r="K26" s="36"/>
    </row>
    <row r="27" spans="1:11" x14ac:dyDescent="0.2">
      <c r="B27" s="148"/>
      <c r="C27" s="40" t="str">
        <f>UGAROMLITAL1001!$C$3</f>
        <v>Name Name</v>
      </c>
      <c r="D27" s="20" t="s">
        <v>56</v>
      </c>
      <c r="E27" s="21" t="s">
        <v>57</v>
      </c>
      <c r="F27" s="22" t="s">
        <v>58</v>
      </c>
      <c r="G27" s="31"/>
      <c r="H27" s="23"/>
      <c r="I27" s="24"/>
      <c r="J27" s="18"/>
      <c r="K27" s="36"/>
    </row>
    <row r="28" spans="1:11" ht="13.5" thickBot="1" x14ac:dyDescent="0.25">
      <c r="B28" s="148"/>
      <c r="C28" s="39"/>
      <c r="D28" s="47"/>
      <c r="E28" s="48"/>
      <c r="F28" s="2"/>
      <c r="G28" s="39"/>
      <c r="H28" s="23"/>
      <c r="I28" s="23" t="s">
        <v>59</v>
      </c>
      <c r="J28" s="23" t="str">
        <f>C27</f>
        <v>Name Name</v>
      </c>
      <c r="K28" s="36"/>
    </row>
    <row r="29" spans="1:11" ht="13.5" thickBot="1" x14ac:dyDescent="0.25">
      <c r="B29" s="149"/>
      <c r="C29" s="50"/>
      <c r="D29" s="51"/>
      <c r="E29" s="51"/>
      <c r="F29" s="51"/>
      <c r="G29" s="50"/>
      <c r="H29" s="50"/>
      <c r="I29" s="50"/>
      <c r="J29" s="25"/>
      <c r="K29" s="52"/>
    </row>
    <row r="30" spans="1:11" x14ac:dyDescent="0.2">
      <c r="A30" s="53"/>
      <c r="B30" s="151"/>
      <c r="C30" s="53"/>
      <c r="D30" s="54"/>
      <c r="E30" s="54"/>
      <c r="F30" s="54"/>
      <c r="G30" s="53"/>
      <c r="H30" s="53"/>
      <c r="I30" s="53"/>
      <c r="J30" s="26"/>
      <c r="K30" s="53"/>
    </row>
    <row r="31" spans="1:11" ht="13.5" thickBot="1" x14ac:dyDescent="0.25">
      <c r="B31" s="150"/>
    </row>
    <row r="32" spans="1:11" ht="13.5" thickBot="1" x14ac:dyDescent="0.25">
      <c r="B32" s="147"/>
      <c r="C32" s="29"/>
      <c r="D32" s="29"/>
      <c r="E32" s="29"/>
      <c r="F32" s="29"/>
      <c r="G32" s="29"/>
      <c r="H32" s="29"/>
      <c r="I32" s="29"/>
      <c r="J32" s="5"/>
      <c r="K32" s="30"/>
    </row>
    <row r="33" spans="1:11" x14ac:dyDescent="0.2">
      <c r="B33" s="148"/>
      <c r="C33" s="32" t="s">
        <v>9</v>
      </c>
      <c r="D33" s="33" t="s">
        <v>100</v>
      </c>
      <c r="E33" s="34" t="s">
        <v>101</v>
      </c>
      <c r="F33" s="34" t="s">
        <v>102</v>
      </c>
      <c r="G33" s="34" t="s">
        <v>103</v>
      </c>
      <c r="H33" s="34" t="s">
        <v>104</v>
      </c>
      <c r="I33" s="35"/>
      <c r="J33" s="6" t="s">
        <v>47</v>
      </c>
      <c r="K33" s="36"/>
    </row>
    <row r="34" spans="1:11" ht="13.5" thickBot="1" x14ac:dyDescent="0.25">
      <c r="B34" s="148"/>
      <c r="C34" s="7" t="str">
        <f>UGAROMLITAL1001!B9</f>
        <v>Student 3</v>
      </c>
      <c r="D34" s="37">
        <f>UGAROMLITAL1001!F9</f>
        <v>0</v>
      </c>
      <c r="E34" s="37">
        <f>UGAROMLITAL1001!G9</f>
        <v>0</v>
      </c>
      <c r="F34" s="37">
        <f>UGAROMLITAL1001!H9</f>
        <v>0</v>
      </c>
      <c r="G34" s="37">
        <f>UGAROMLITAL1001!I9</f>
        <v>0</v>
      </c>
      <c r="H34" s="37">
        <f>UGAROMLITAL1001!J9</f>
        <v>0</v>
      </c>
      <c r="I34" s="38"/>
      <c r="J34" s="8">
        <f>UGAROMLITAL1001!K9</f>
        <v>0</v>
      </c>
      <c r="K34" s="36"/>
    </row>
    <row r="35" spans="1:11" x14ac:dyDescent="0.2">
      <c r="B35" s="148"/>
      <c r="C35" s="39"/>
      <c r="D35" s="33" t="s">
        <v>106</v>
      </c>
      <c r="E35" s="34" t="s">
        <v>107</v>
      </c>
      <c r="F35" s="34" t="s">
        <v>108</v>
      </c>
      <c r="G35" s="34" t="s">
        <v>109</v>
      </c>
      <c r="H35" s="34" t="s">
        <v>110</v>
      </c>
      <c r="I35" s="35" t="s">
        <v>111</v>
      </c>
      <c r="J35" s="6" t="s">
        <v>112</v>
      </c>
      <c r="K35" s="36"/>
    </row>
    <row r="36" spans="1:11" ht="13.5" thickBot="1" x14ac:dyDescent="0.25">
      <c r="B36" s="148"/>
      <c r="C36" s="40" t="str">
        <f>UGAROMLITAL1001!$C$2</f>
        <v>semeYYY</v>
      </c>
      <c r="D36" s="41">
        <f>UGAROMLITAL1001!L9</f>
        <v>0</v>
      </c>
      <c r="E36" s="41">
        <f>UGAROMLITAL1001!M9</f>
        <v>0</v>
      </c>
      <c r="F36" s="41">
        <f>UGAROMLITAL1001!N9</f>
        <v>0</v>
      </c>
      <c r="G36" s="41">
        <f>UGAROMLITAL1001!O9</f>
        <v>0</v>
      </c>
      <c r="H36" s="41">
        <f>UGAROMLITAL1001!P9</f>
        <v>0</v>
      </c>
      <c r="I36" s="41">
        <f>UGAROMLITAL1001!Q9</f>
        <v>0</v>
      </c>
      <c r="J36" s="41">
        <f>UGAROMLITAL1001!R9</f>
        <v>0</v>
      </c>
      <c r="K36" s="36"/>
    </row>
    <row r="37" spans="1:11" ht="13.5" thickBot="1" x14ac:dyDescent="0.25">
      <c r="B37" s="148"/>
      <c r="C37" s="9" t="s">
        <v>48</v>
      </c>
      <c r="D37" s="39"/>
      <c r="E37" s="39"/>
      <c r="F37" s="39"/>
      <c r="G37" s="39"/>
      <c r="H37" s="29"/>
      <c r="I37" s="29"/>
      <c r="J37" s="9"/>
      <c r="K37" s="36"/>
    </row>
    <row r="38" spans="1:11" ht="13.5" thickBot="1" x14ac:dyDescent="0.25">
      <c r="B38" s="148"/>
      <c r="C38" s="39" t="str">
        <f>UGAROMLITAL1001!$H$2</f>
        <v>ITAL1001</v>
      </c>
      <c r="D38" s="10" t="s">
        <v>115</v>
      </c>
      <c r="E38" s="6" t="s">
        <v>114</v>
      </c>
      <c r="F38" s="6" t="s">
        <v>49</v>
      </c>
      <c r="G38" s="6" t="s">
        <v>50</v>
      </c>
      <c r="H38" s="10" t="s">
        <v>113</v>
      </c>
      <c r="I38" s="11"/>
      <c r="J38" s="12" t="s">
        <v>51</v>
      </c>
      <c r="K38" s="36"/>
    </row>
    <row r="39" spans="1:11" ht="13.5" thickBot="1" x14ac:dyDescent="0.25">
      <c r="B39" s="148"/>
      <c r="C39" s="9" t="s">
        <v>52</v>
      </c>
      <c r="D39" s="43">
        <f>UGAROMLITAL1001!Z9</f>
        <v>0</v>
      </c>
      <c r="E39" s="43">
        <f>UGAROMLITAL1001!AA9</f>
        <v>0</v>
      </c>
      <c r="F39" s="43">
        <f>UGAROMLITAL1001!AB9</f>
        <v>0</v>
      </c>
      <c r="G39" s="43">
        <f>UGAROMLITAL1001!AC9</f>
        <v>0</v>
      </c>
      <c r="H39" s="43">
        <f>UGAROMLITAL1001!Y9</f>
        <v>0</v>
      </c>
      <c r="I39" s="36"/>
      <c r="J39" s="13">
        <f>UGAROMLITAL1001!E9</f>
        <v>0</v>
      </c>
      <c r="K39" s="36"/>
    </row>
    <row r="40" spans="1:11" ht="13.5" thickBot="1" x14ac:dyDescent="0.25">
      <c r="B40" s="148"/>
      <c r="C40" s="44" t="str">
        <f>UGAROMLITAL1001!$H$3</f>
        <v>##-###</v>
      </c>
      <c r="D40" s="39"/>
      <c r="E40" s="45"/>
      <c r="F40" s="39"/>
      <c r="G40" s="39"/>
      <c r="H40" s="39"/>
      <c r="I40" s="14"/>
      <c r="J40" s="15" t="str">
        <f>UGAROMLITAL1001!D9</f>
        <v/>
      </c>
      <c r="K40" s="36"/>
    </row>
    <row r="41" spans="1:11" x14ac:dyDescent="0.2">
      <c r="B41" s="148"/>
      <c r="C41" s="9" t="s">
        <v>54</v>
      </c>
      <c r="D41" s="16"/>
      <c r="E41" s="17" t="s">
        <v>55</v>
      </c>
      <c r="F41" s="46"/>
      <c r="G41" s="39"/>
      <c r="H41" s="39"/>
      <c r="I41" s="18" t="s">
        <v>53</v>
      </c>
      <c r="J41" s="19">
        <f ca="1">TODAY()</f>
        <v>41654</v>
      </c>
      <c r="K41" s="36"/>
    </row>
    <row r="42" spans="1:11" x14ac:dyDescent="0.2">
      <c r="B42" s="148"/>
      <c r="C42" s="40" t="str">
        <f>UGAROMLITAL1001!$C$3</f>
        <v>Name Name</v>
      </c>
      <c r="D42" s="20" t="s">
        <v>56</v>
      </c>
      <c r="E42" s="21" t="s">
        <v>57</v>
      </c>
      <c r="F42" s="22" t="s">
        <v>58</v>
      </c>
      <c r="G42" s="31"/>
      <c r="H42" s="23"/>
      <c r="I42" s="24"/>
      <c r="J42" s="18"/>
      <c r="K42" s="36"/>
    </row>
    <row r="43" spans="1:11" ht="13.5" thickBot="1" x14ac:dyDescent="0.25">
      <c r="B43" s="148"/>
      <c r="C43" s="39"/>
      <c r="D43" s="47"/>
      <c r="E43" s="48"/>
      <c r="F43" s="2"/>
      <c r="G43" s="39"/>
      <c r="H43" s="23"/>
      <c r="I43" s="23" t="s">
        <v>59</v>
      </c>
      <c r="J43" s="23" t="str">
        <f>C42</f>
        <v>Name Name</v>
      </c>
      <c r="K43" s="36"/>
    </row>
    <row r="44" spans="1:11" ht="13.5" thickBot="1" x14ac:dyDescent="0.25">
      <c r="B44" s="149"/>
      <c r="C44" s="50"/>
      <c r="D44" s="51"/>
      <c r="E44" s="51"/>
      <c r="F44" s="51"/>
      <c r="G44" s="50"/>
      <c r="H44" s="50"/>
      <c r="I44" s="50"/>
      <c r="J44" s="25"/>
      <c r="K44" s="52"/>
    </row>
    <row r="45" spans="1:11" x14ac:dyDescent="0.2">
      <c r="A45" s="53"/>
      <c r="B45" s="53"/>
      <c r="C45" s="53"/>
      <c r="D45" s="54"/>
      <c r="E45" s="54"/>
      <c r="F45" s="54"/>
      <c r="G45" s="53"/>
      <c r="H45" s="53"/>
      <c r="I45" s="53"/>
      <c r="J45" s="26"/>
      <c r="K45" s="53"/>
    </row>
    <row r="46" spans="1:11" ht="13.5" thickBot="1" x14ac:dyDescent="0.25"/>
    <row r="47" spans="1:11" ht="13.5" thickBot="1" x14ac:dyDescent="0.25">
      <c r="B47" s="147"/>
      <c r="C47" s="29"/>
      <c r="D47" s="29"/>
      <c r="E47" s="29"/>
      <c r="F47" s="29"/>
      <c r="G47" s="29"/>
      <c r="H47" s="29"/>
      <c r="I47" s="29"/>
      <c r="J47" s="5"/>
      <c r="K47" s="30"/>
    </row>
    <row r="48" spans="1:11" x14ac:dyDescent="0.2">
      <c r="B48" s="148"/>
      <c r="C48" s="32" t="s">
        <v>9</v>
      </c>
      <c r="D48" s="33" t="s">
        <v>100</v>
      </c>
      <c r="E48" s="34" t="s">
        <v>101</v>
      </c>
      <c r="F48" s="34" t="s">
        <v>102</v>
      </c>
      <c r="G48" s="34" t="s">
        <v>103</v>
      </c>
      <c r="H48" s="34" t="s">
        <v>104</v>
      </c>
      <c r="I48" s="35"/>
      <c r="J48" s="6" t="s">
        <v>47</v>
      </c>
      <c r="K48" s="36"/>
    </row>
    <row r="49" spans="1:11" ht="13.5" thickBot="1" x14ac:dyDescent="0.25">
      <c r="B49" s="148"/>
      <c r="C49" s="7" t="str">
        <f>UGAROMLITAL1001!B10</f>
        <v>Student 4</v>
      </c>
      <c r="D49" s="37">
        <f>UGAROMLITAL1001!F10</f>
        <v>0</v>
      </c>
      <c r="E49" s="37">
        <f>UGAROMLITAL1001!G10</f>
        <v>0</v>
      </c>
      <c r="F49" s="37">
        <f>UGAROMLITAL1001!H10</f>
        <v>0</v>
      </c>
      <c r="G49" s="37">
        <f>UGAROMLITAL1001!I10</f>
        <v>0</v>
      </c>
      <c r="H49" s="37">
        <f>UGAROMLITAL1001!J10</f>
        <v>0</v>
      </c>
      <c r="I49" s="38"/>
      <c r="J49" s="8">
        <f>UGAROMLITAL1001!K10</f>
        <v>0</v>
      </c>
      <c r="K49" s="36"/>
    </row>
    <row r="50" spans="1:11" x14ac:dyDescent="0.2">
      <c r="B50" s="148"/>
      <c r="C50" s="39"/>
      <c r="D50" s="33" t="s">
        <v>100</v>
      </c>
      <c r="E50" s="34" t="s">
        <v>101</v>
      </c>
      <c r="F50" s="34" t="s">
        <v>102</v>
      </c>
      <c r="G50" s="34" t="s">
        <v>103</v>
      </c>
      <c r="H50" s="34" t="s">
        <v>104</v>
      </c>
      <c r="I50" s="35" t="s">
        <v>111</v>
      </c>
      <c r="J50" s="6" t="s">
        <v>112</v>
      </c>
      <c r="K50" s="36"/>
    </row>
    <row r="51" spans="1:11" ht="13.5" thickBot="1" x14ac:dyDescent="0.25">
      <c r="B51" s="148"/>
      <c r="C51" s="40" t="str">
        <f>UGAROMLITAL1001!$C$2</f>
        <v>semeYYY</v>
      </c>
      <c r="D51" s="41">
        <f>UGAROMLITAL1001!L10</f>
        <v>0</v>
      </c>
      <c r="E51" s="41">
        <f>UGAROMLITAL1001!M10</f>
        <v>0</v>
      </c>
      <c r="F51" s="41">
        <f>UGAROMLITAL1001!N10</f>
        <v>0</v>
      </c>
      <c r="G51" s="41">
        <f>UGAROMLITAL1001!O10</f>
        <v>0</v>
      </c>
      <c r="H51" s="41">
        <f>UGAROMLITAL1001!P10</f>
        <v>0</v>
      </c>
      <c r="I51" s="41">
        <f>UGAROMLITAL1001!Q10</f>
        <v>0</v>
      </c>
      <c r="J51" s="41">
        <f>UGAROMLITAL1001!R10</f>
        <v>0</v>
      </c>
      <c r="K51" s="36"/>
    </row>
    <row r="52" spans="1:11" ht="13.5" thickBot="1" x14ac:dyDescent="0.25">
      <c r="B52" s="148"/>
      <c r="C52" s="9" t="s">
        <v>48</v>
      </c>
      <c r="D52" s="39"/>
      <c r="E52" s="39"/>
      <c r="F52" s="39"/>
      <c r="G52" s="39"/>
      <c r="H52" s="29"/>
      <c r="I52" s="29"/>
      <c r="J52" s="9"/>
      <c r="K52" s="36"/>
    </row>
    <row r="53" spans="1:11" ht="13.5" thickBot="1" x14ac:dyDescent="0.25">
      <c r="B53" s="148"/>
      <c r="C53" s="39" t="str">
        <f>UGAROMLITAL1001!$H$2</f>
        <v>ITAL1001</v>
      </c>
      <c r="D53" s="10" t="s">
        <v>115</v>
      </c>
      <c r="E53" s="6" t="s">
        <v>114</v>
      </c>
      <c r="F53" s="6" t="s">
        <v>49</v>
      </c>
      <c r="G53" s="6" t="s">
        <v>50</v>
      </c>
      <c r="H53" s="10" t="s">
        <v>113</v>
      </c>
      <c r="I53" s="11"/>
      <c r="J53" s="12" t="s">
        <v>51</v>
      </c>
      <c r="K53" s="36"/>
    </row>
    <row r="54" spans="1:11" ht="13.5" thickBot="1" x14ac:dyDescent="0.25">
      <c r="B54" s="148"/>
      <c r="C54" s="9" t="s">
        <v>52</v>
      </c>
      <c r="D54" s="43">
        <f>UGAROMLITAL1001!Z10</f>
        <v>0</v>
      </c>
      <c r="E54" s="43">
        <f>UGAROMLITAL1001!AA10</f>
        <v>0</v>
      </c>
      <c r="F54" s="43">
        <f>UGAROMLITAL1001!AB10</f>
        <v>0</v>
      </c>
      <c r="G54" s="43">
        <f>UGAROMLITAL1001!AC10</f>
        <v>0</v>
      </c>
      <c r="H54" s="43">
        <f>UGAROMLITAL1001!Y10</f>
        <v>0</v>
      </c>
      <c r="I54" s="36"/>
      <c r="J54" s="13">
        <f>UGAROMLITAL1001!E10</f>
        <v>0</v>
      </c>
      <c r="K54" s="36"/>
    </row>
    <row r="55" spans="1:11" ht="13.5" thickBot="1" x14ac:dyDescent="0.25">
      <c r="B55" s="148"/>
      <c r="C55" s="44" t="str">
        <f>UGAROMLITAL1001!$H$3</f>
        <v>##-###</v>
      </c>
      <c r="D55" s="39"/>
      <c r="E55" s="45"/>
      <c r="F55" s="39"/>
      <c r="G55" s="39"/>
      <c r="H55" s="39"/>
      <c r="I55" s="14"/>
      <c r="J55" s="15" t="str">
        <f>UGAROMLITAL1001!D10</f>
        <v/>
      </c>
      <c r="K55" s="36"/>
    </row>
    <row r="56" spans="1:11" x14ac:dyDescent="0.2">
      <c r="B56" s="148"/>
      <c r="C56" s="9" t="s">
        <v>54</v>
      </c>
      <c r="D56" s="16"/>
      <c r="E56" s="17" t="s">
        <v>55</v>
      </c>
      <c r="F56" s="46"/>
      <c r="G56" s="39"/>
      <c r="H56" s="39"/>
      <c r="I56" s="18" t="s">
        <v>53</v>
      </c>
      <c r="J56" s="19">
        <f ca="1">TODAY()</f>
        <v>41654</v>
      </c>
      <c r="K56" s="36"/>
    </row>
    <row r="57" spans="1:11" x14ac:dyDescent="0.2">
      <c r="B57" s="148"/>
      <c r="C57" s="40" t="str">
        <f>UGAROMLITAL1001!$C$3</f>
        <v>Name Name</v>
      </c>
      <c r="D57" s="20" t="s">
        <v>56</v>
      </c>
      <c r="E57" s="21" t="s">
        <v>57</v>
      </c>
      <c r="F57" s="22" t="s">
        <v>58</v>
      </c>
      <c r="G57" s="31"/>
      <c r="H57" s="23"/>
      <c r="I57" s="24"/>
      <c r="J57" s="18"/>
      <c r="K57" s="36"/>
    </row>
    <row r="58" spans="1:11" ht="13.5" thickBot="1" x14ac:dyDescent="0.25">
      <c r="B58" s="148"/>
      <c r="C58" s="39"/>
      <c r="D58" s="47"/>
      <c r="E58" s="48"/>
      <c r="F58" s="2"/>
      <c r="G58" s="39"/>
      <c r="H58" s="23"/>
      <c r="I58" s="23" t="s">
        <v>59</v>
      </c>
      <c r="J58" s="23" t="str">
        <f>C57</f>
        <v>Name Name</v>
      </c>
      <c r="K58" s="36"/>
    </row>
    <row r="59" spans="1:11" ht="13.5" thickBot="1" x14ac:dyDescent="0.25">
      <c r="B59" s="149"/>
      <c r="C59" s="50"/>
      <c r="D59" s="51"/>
      <c r="E59" s="51"/>
      <c r="F59" s="51"/>
      <c r="G59" s="50"/>
      <c r="H59" s="50"/>
      <c r="I59" s="50"/>
      <c r="J59" s="25"/>
      <c r="K59" s="52"/>
    </row>
    <row r="60" spans="1:11" x14ac:dyDescent="0.2">
      <c r="A60" s="53"/>
      <c r="B60" s="53"/>
      <c r="C60" s="53"/>
      <c r="D60" s="54"/>
      <c r="E60" s="54"/>
      <c r="F60" s="54"/>
      <c r="G60" s="53"/>
      <c r="H60" s="53"/>
      <c r="I60" s="53"/>
      <c r="J60" s="26"/>
      <c r="K60" s="53"/>
    </row>
    <row r="61" spans="1:11" ht="13.5" thickBot="1" x14ac:dyDescent="0.25"/>
    <row r="62" spans="1:11" ht="13.5" thickBot="1" x14ac:dyDescent="0.25">
      <c r="B62" s="28"/>
      <c r="C62" s="29"/>
      <c r="D62" s="29"/>
      <c r="E62" s="29"/>
      <c r="F62" s="29"/>
      <c r="G62" s="29"/>
      <c r="H62" s="29"/>
      <c r="I62" s="29"/>
      <c r="J62" s="5"/>
      <c r="K62" s="30"/>
    </row>
    <row r="63" spans="1:11" x14ac:dyDescent="0.2">
      <c r="B63" s="31"/>
      <c r="C63" s="32" t="s">
        <v>9</v>
      </c>
      <c r="D63" s="33" t="s">
        <v>100</v>
      </c>
      <c r="E63" s="34" t="s">
        <v>101</v>
      </c>
      <c r="F63" s="34" t="s">
        <v>102</v>
      </c>
      <c r="G63" s="34" t="s">
        <v>103</v>
      </c>
      <c r="H63" s="34" t="s">
        <v>104</v>
      </c>
      <c r="I63" s="35"/>
      <c r="J63" s="6" t="s">
        <v>47</v>
      </c>
      <c r="K63" s="36"/>
    </row>
    <row r="64" spans="1:11" ht="13.5" thickBot="1" x14ac:dyDescent="0.25">
      <c r="B64" s="31"/>
      <c r="C64" s="7" t="str">
        <f>UGAROMLITAL1001!B11</f>
        <v>Student 5</v>
      </c>
      <c r="D64" s="37">
        <f>UGAROMLITAL1001!F11</f>
        <v>0</v>
      </c>
      <c r="E64" s="37">
        <f>UGAROMLITAL1001!G11</f>
        <v>0</v>
      </c>
      <c r="F64" s="37">
        <f>UGAROMLITAL1001!H11</f>
        <v>0</v>
      </c>
      <c r="G64" s="37">
        <f>UGAROMLITAL1001!I11</f>
        <v>0</v>
      </c>
      <c r="H64" s="37">
        <f>UGAROMLITAL1001!J11</f>
        <v>0</v>
      </c>
      <c r="I64" s="38"/>
      <c r="J64" s="8">
        <f>UGAROMLITAL1001!K11</f>
        <v>0</v>
      </c>
      <c r="K64" s="36"/>
    </row>
    <row r="65" spans="1:11" x14ac:dyDescent="0.2">
      <c r="B65" s="31"/>
      <c r="C65" s="39"/>
      <c r="D65" s="33" t="s">
        <v>106</v>
      </c>
      <c r="E65" s="34" t="s">
        <v>107</v>
      </c>
      <c r="F65" s="34" t="s">
        <v>108</v>
      </c>
      <c r="G65" s="34" t="s">
        <v>109</v>
      </c>
      <c r="H65" s="34" t="s">
        <v>110</v>
      </c>
      <c r="I65" s="35" t="s">
        <v>111</v>
      </c>
      <c r="J65" s="6" t="s">
        <v>112</v>
      </c>
      <c r="K65" s="36"/>
    </row>
    <row r="66" spans="1:11" ht="13.5" thickBot="1" x14ac:dyDescent="0.25">
      <c r="B66" s="31"/>
      <c r="C66" s="40" t="str">
        <f>UGAROMLITAL1001!$C$2</f>
        <v>semeYYY</v>
      </c>
      <c r="D66" s="41">
        <f>UGAROMLITAL1001!L11</f>
        <v>0</v>
      </c>
      <c r="E66" s="41">
        <f>UGAROMLITAL1001!M11</f>
        <v>0</v>
      </c>
      <c r="F66" s="41">
        <f>UGAROMLITAL1001!N11</f>
        <v>0</v>
      </c>
      <c r="G66" s="41">
        <f>UGAROMLITAL1001!O11</f>
        <v>0</v>
      </c>
      <c r="H66" s="41">
        <f>UGAROMLITAL1001!P11</f>
        <v>0</v>
      </c>
      <c r="I66" s="41">
        <f>UGAROMLITAL1001!Q11</f>
        <v>0</v>
      </c>
      <c r="J66" s="41">
        <f>UGAROMLITAL1001!R11</f>
        <v>0</v>
      </c>
      <c r="K66" s="36"/>
    </row>
    <row r="67" spans="1:11" ht="13.5" thickBot="1" x14ac:dyDescent="0.25">
      <c r="B67" s="31"/>
      <c r="C67" s="9" t="s">
        <v>48</v>
      </c>
      <c r="D67" s="39"/>
      <c r="E67" s="39"/>
      <c r="F67" s="39"/>
      <c r="G67" s="39"/>
      <c r="H67" s="29"/>
      <c r="I67" s="29"/>
      <c r="J67" s="9"/>
      <c r="K67" s="36"/>
    </row>
    <row r="68" spans="1:11" ht="13.5" thickBot="1" x14ac:dyDescent="0.25">
      <c r="B68" s="31"/>
      <c r="C68" s="39" t="str">
        <f>UGAROMLITAL1001!$H$2</f>
        <v>ITAL1001</v>
      </c>
      <c r="D68" s="10" t="s">
        <v>115</v>
      </c>
      <c r="E68" s="6" t="s">
        <v>114</v>
      </c>
      <c r="F68" s="6" t="s">
        <v>49</v>
      </c>
      <c r="G68" s="6" t="s">
        <v>50</v>
      </c>
      <c r="H68" s="10" t="s">
        <v>113</v>
      </c>
      <c r="I68" s="11"/>
      <c r="J68" s="12" t="s">
        <v>51</v>
      </c>
      <c r="K68" s="36"/>
    </row>
    <row r="69" spans="1:11" ht="13.5" thickBot="1" x14ac:dyDescent="0.25">
      <c r="B69" s="31"/>
      <c r="C69" s="9" t="s">
        <v>52</v>
      </c>
      <c r="D69" s="43">
        <f>UGAROMLITAL1001!Z11</f>
        <v>0</v>
      </c>
      <c r="E69" s="43">
        <f>UGAROMLITAL1001!AA11</f>
        <v>0</v>
      </c>
      <c r="F69" s="43">
        <f>UGAROMLITAL1001!AB11</f>
        <v>0</v>
      </c>
      <c r="G69" s="43">
        <f>UGAROMLITAL1001!AC11</f>
        <v>0</v>
      </c>
      <c r="H69" s="43">
        <f>UGAROMLITAL1001!Y11</f>
        <v>0</v>
      </c>
      <c r="I69" s="36"/>
      <c r="J69" s="13">
        <f>UGAROMLITAL1001!E11</f>
        <v>0</v>
      </c>
      <c r="K69" s="36"/>
    </row>
    <row r="70" spans="1:11" ht="13.5" thickBot="1" x14ac:dyDescent="0.25">
      <c r="B70" s="31"/>
      <c r="C70" s="44" t="str">
        <f>UGAROMLITAL1001!$H$3</f>
        <v>##-###</v>
      </c>
      <c r="D70" s="39"/>
      <c r="E70" s="45"/>
      <c r="F70" s="39"/>
      <c r="G70" s="39"/>
      <c r="H70" s="39"/>
      <c r="I70" s="14"/>
      <c r="J70" s="15" t="str">
        <f>UGAROMLITAL1001!D11</f>
        <v/>
      </c>
      <c r="K70" s="36"/>
    </row>
    <row r="71" spans="1:11" x14ac:dyDescent="0.2">
      <c r="B71" s="31"/>
      <c r="C71" s="9" t="s">
        <v>54</v>
      </c>
      <c r="D71" s="16"/>
      <c r="E71" s="17" t="s">
        <v>55</v>
      </c>
      <c r="F71" s="46"/>
      <c r="G71" s="39"/>
      <c r="H71" s="39"/>
      <c r="I71" s="18" t="s">
        <v>53</v>
      </c>
      <c r="J71" s="19">
        <f ca="1">TODAY()</f>
        <v>41654</v>
      </c>
      <c r="K71" s="36"/>
    </row>
    <row r="72" spans="1:11" x14ac:dyDescent="0.2">
      <c r="B72" s="31"/>
      <c r="C72" s="40" t="str">
        <f>UGAROMLITAL1001!$C$3</f>
        <v>Name Name</v>
      </c>
      <c r="D72" s="20" t="s">
        <v>56</v>
      </c>
      <c r="E72" s="21" t="s">
        <v>57</v>
      </c>
      <c r="F72" s="22" t="s">
        <v>58</v>
      </c>
      <c r="G72" s="31"/>
      <c r="H72" s="23"/>
      <c r="I72" s="24"/>
      <c r="J72" s="18"/>
      <c r="K72" s="36"/>
    </row>
    <row r="73" spans="1:11" ht="13.5" thickBot="1" x14ac:dyDescent="0.25">
      <c r="B73" s="31"/>
      <c r="C73" s="39"/>
      <c r="D73" s="47"/>
      <c r="E73" s="48"/>
      <c r="F73" s="2"/>
      <c r="G73" s="39"/>
      <c r="H73" s="23"/>
      <c r="I73" s="23" t="s">
        <v>59</v>
      </c>
      <c r="J73" s="23" t="str">
        <f>C72</f>
        <v>Name Name</v>
      </c>
      <c r="K73" s="36"/>
    </row>
    <row r="74" spans="1:11" ht="13.5" thickBot="1" x14ac:dyDescent="0.25">
      <c r="B74" s="49"/>
      <c r="C74" s="50"/>
      <c r="D74" s="51"/>
      <c r="E74" s="51"/>
      <c r="F74" s="51"/>
      <c r="G74" s="50"/>
      <c r="H74" s="50"/>
      <c r="I74" s="50"/>
      <c r="J74" s="25"/>
      <c r="K74" s="52"/>
    </row>
    <row r="75" spans="1:11" x14ac:dyDescent="0.2">
      <c r="A75" s="53"/>
      <c r="B75" s="53"/>
      <c r="C75" s="53"/>
      <c r="D75" s="54"/>
      <c r="E75" s="54"/>
      <c r="F75" s="54"/>
      <c r="G75" s="53"/>
      <c r="H75" s="53"/>
      <c r="I75" s="53"/>
      <c r="J75" s="26"/>
      <c r="K75" s="53"/>
    </row>
    <row r="76" spans="1:11" ht="13.5" thickBot="1" x14ac:dyDescent="0.25"/>
    <row r="77" spans="1:11" ht="13.5" thickBot="1" x14ac:dyDescent="0.25">
      <c r="B77" s="28"/>
      <c r="C77" s="29"/>
      <c r="D77" s="29"/>
      <c r="E77" s="29"/>
      <c r="F77" s="29"/>
      <c r="G77" s="29"/>
      <c r="H77" s="29"/>
      <c r="I77" s="29"/>
      <c r="J77" s="5"/>
      <c r="K77" s="30"/>
    </row>
    <row r="78" spans="1:11" x14ac:dyDescent="0.2">
      <c r="B78" s="31"/>
      <c r="C78" s="32" t="s">
        <v>9</v>
      </c>
      <c r="D78" s="33" t="s">
        <v>100</v>
      </c>
      <c r="E78" s="34" t="s">
        <v>101</v>
      </c>
      <c r="F78" s="34" t="s">
        <v>102</v>
      </c>
      <c r="G78" s="34" t="s">
        <v>103</v>
      </c>
      <c r="H78" s="34" t="s">
        <v>104</v>
      </c>
      <c r="I78" s="35"/>
      <c r="J78" s="6" t="s">
        <v>47</v>
      </c>
      <c r="K78" s="36"/>
    </row>
    <row r="79" spans="1:11" ht="13.5" thickBot="1" x14ac:dyDescent="0.25">
      <c r="B79" s="31"/>
      <c r="C79" s="7" t="str">
        <f>UGAROMLITAL1001!B12</f>
        <v>Student 6</v>
      </c>
      <c r="D79" s="37">
        <f>UGAROMLITAL1001!F12</f>
        <v>0</v>
      </c>
      <c r="E79" s="37">
        <f>UGAROMLITAL1001!G12</f>
        <v>0</v>
      </c>
      <c r="F79" s="37">
        <f>UGAROMLITAL1001!H12</f>
        <v>0</v>
      </c>
      <c r="G79" s="37">
        <f>UGAROMLITAL1001!I12</f>
        <v>0</v>
      </c>
      <c r="H79" s="37">
        <f>UGAROMLITAL1001!J12</f>
        <v>0</v>
      </c>
      <c r="I79" s="38"/>
      <c r="J79" s="8">
        <f>UGAROMLITAL1001!K12</f>
        <v>0</v>
      </c>
      <c r="K79" s="36"/>
    </row>
    <row r="80" spans="1:11" x14ac:dyDescent="0.2">
      <c r="B80" s="31"/>
      <c r="C80" s="39"/>
      <c r="D80" s="33" t="s">
        <v>106</v>
      </c>
      <c r="E80" s="34" t="s">
        <v>107</v>
      </c>
      <c r="F80" s="34" t="s">
        <v>108</v>
      </c>
      <c r="G80" s="34" t="s">
        <v>109</v>
      </c>
      <c r="H80" s="34" t="s">
        <v>110</v>
      </c>
      <c r="I80" s="35" t="s">
        <v>111</v>
      </c>
      <c r="J80" s="6" t="s">
        <v>112</v>
      </c>
      <c r="K80" s="36"/>
    </row>
    <row r="81" spans="1:11" ht="13.5" thickBot="1" x14ac:dyDescent="0.25">
      <c r="B81" s="31"/>
      <c r="C81" s="40" t="str">
        <f>UGAROMLITAL1001!$C$2</f>
        <v>semeYYY</v>
      </c>
      <c r="D81" s="41">
        <f>UGAROMLITAL1001!L12</f>
        <v>0</v>
      </c>
      <c r="E81" s="41">
        <f>UGAROMLITAL1001!M12</f>
        <v>0</v>
      </c>
      <c r="F81" s="41">
        <f>UGAROMLITAL1001!N12</f>
        <v>0</v>
      </c>
      <c r="G81" s="41">
        <f>UGAROMLITAL1001!O12</f>
        <v>0</v>
      </c>
      <c r="H81" s="41">
        <f>UGAROMLITAL1001!P12</f>
        <v>0</v>
      </c>
      <c r="I81" s="41">
        <f>UGAROMLITAL1001!Q12</f>
        <v>0</v>
      </c>
      <c r="J81" s="41">
        <f>UGAROMLITAL1001!R12</f>
        <v>0</v>
      </c>
      <c r="K81" s="36"/>
    </row>
    <row r="82" spans="1:11" ht="13.5" thickBot="1" x14ac:dyDescent="0.25">
      <c r="B82" s="31"/>
      <c r="C82" s="9" t="s">
        <v>48</v>
      </c>
      <c r="D82" s="39"/>
      <c r="E82" s="39"/>
      <c r="F82" s="39"/>
      <c r="G82" s="39"/>
      <c r="H82" s="29"/>
      <c r="I82" s="29"/>
      <c r="J82" s="9"/>
      <c r="K82" s="36"/>
    </row>
    <row r="83" spans="1:11" ht="13.5" thickBot="1" x14ac:dyDescent="0.25">
      <c r="B83" s="31"/>
      <c r="C83" s="39" t="str">
        <f>UGAROMLITAL1001!$H$2</f>
        <v>ITAL1001</v>
      </c>
      <c r="D83" s="10" t="s">
        <v>115</v>
      </c>
      <c r="E83" s="6" t="s">
        <v>114</v>
      </c>
      <c r="F83" s="6" t="s">
        <v>49</v>
      </c>
      <c r="G83" s="6" t="s">
        <v>50</v>
      </c>
      <c r="H83" s="10" t="s">
        <v>113</v>
      </c>
      <c r="I83" s="11"/>
      <c r="J83" s="12" t="s">
        <v>51</v>
      </c>
      <c r="K83" s="36"/>
    </row>
    <row r="84" spans="1:11" ht="13.5" thickBot="1" x14ac:dyDescent="0.25">
      <c r="B84" s="31"/>
      <c r="C84" s="9" t="s">
        <v>52</v>
      </c>
      <c r="D84" s="43">
        <f>UGAROMLITAL1001!Z12</f>
        <v>0</v>
      </c>
      <c r="E84" s="43">
        <f>UGAROMLITAL1001!AA12</f>
        <v>0</v>
      </c>
      <c r="F84" s="43">
        <f>UGAROMLITAL1001!AB12</f>
        <v>0</v>
      </c>
      <c r="G84" s="43">
        <f>UGAROMLITAL1001!AC12</f>
        <v>0</v>
      </c>
      <c r="H84" s="43">
        <f>UGAROMLITAL1001!Y12</f>
        <v>0</v>
      </c>
      <c r="I84" s="36"/>
      <c r="J84" s="13">
        <f>UGAROMLITAL1001!E12</f>
        <v>0</v>
      </c>
      <c r="K84" s="36"/>
    </row>
    <row r="85" spans="1:11" ht="13.5" thickBot="1" x14ac:dyDescent="0.25">
      <c r="B85" s="31"/>
      <c r="C85" s="44" t="str">
        <f>UGAROMLITAL1001!$H$3</f>
        <v>##-###</v>
      </c>
      <c r="D85" s="39"/>
      <c r="E85" s="45"/>
      <c r="F85" s="39"/>
      <c r="G85" s="39"/>
      <c r="H85" s="39"/>
      <c r="I85" s="14"/>
      <c r="J85" s="15" t="str">
        <f>UGAROMLITAL1001!D12</f>
        <v/>
      </c>
      <c r="K85" s="36"/>
    </row>
    <row r="86" spans="1:11" x14ac:dyDescent="0.2">
      <c r="B86" s="31"/>
      <c r="C86" s="9" t="s">
        <v>54</v>
      </c>
      <c r="D86" s="16"/>
      <c r="E86" s="17" t="s">
        <v>55</v>
      </c>
      <c r="F86" s="46"/>
      <c r="G86" s="39"/>
      <c r="H86" s="39"/>
      <c r="I86" s="18" t="s">
        <v>53</v>
      </c>
      <c r="J86" s="19">
        <f ca="1">TODAY()</f>
        <v>41654</v>
      </c>
      <c r="K86" s="36"/>
    </row>
    <row r="87" spans="1:11" x14ac:dyDescent="0.2">
      <c r="B87" s="31"/>
      <c r="C87" s="40" t="str">
        <f>UGAROMLITAL1001!$C$3</f>
        <v>Name Name</v>
      </c>
      <c r="D87" s="20" t="s">
        <v>56</v>
      </c>
      <c r="E87" s="21" t="s">
        <v>57</v>
      </c>
      <c r="F87" s="22" t="s">
        <v>58</v>
      </c>
      <c r="G87" s="31"/>
      <c r="H87" s="23"/>
      <c r="I87" s="24"/>
      <c r="J87" s="18"/>
      <c r="K87" s="36"/>
    </row>
    <row r="88" spans="1:11" ht="13.5" thickBot="1" x14ac:dyDescent="0.25">
      <c r="B88" s="31"/>
      <c r="C88" s="39"/>
      <c r="D88" s="47"/>
      <c r="E88" s="48"/>
      <c r="F88" s="2"/>
      <c r="G88" s="39"/>
      <c r="H88" s="23"/>
      <c r="I88" s="23" t="s">
        <v>59</v>
      </c>
      <c r="J88" s="23" t="str">
        <f>C87</f>
        <v>Name Name</v>
      </c>
      <c r="K88" s="36"/>
    </row>
    <row r="89" spans="1:11" ht="13.5" thickBot="1" x14ac:dyDescent="0.25">
      <c r="B89" s="49"/>
      <c r="C89" s="50"/>
      <c r="D89" s="51"/>
      <c r="E89" s="51"/>
      <c r="F89" s="51"/>
      <c r="G89" s="50"/>
      <c r="H89" s="50"/>
      <c r="I89" s="50"/>
      <c r="J89" s="25"/>
      <c r="K89" s="52"/>
    </row>
    <row r="90" spans="1:11" x14ac:dyDescent="0.2">
      <c r="A90" s="53"/>
      <c r="B90" s="53"/>
      <c r="C90" s="53"/>
      <c r="D90" s="54"/>
      <c r="E90" s="54"/>
      <c r="F90" s="54"/>
      <c r="G90" s="53"/>
      <c r="H90" s="53"/>
      <c r="I90" s="53"/>
      <c r="J90" s="26"/>
      <c r="K90" s="53"/>
    </row>
    <row r="91" spans="1:11" ht="13.5" thickBot="1" x14ac:dyDescent="0.25"/>
    <row r="92" spans="1:11" ht="13.5" thickBot="1" x14ac:dyDescent="0.25">
      <c r="B92" s="28"/>
      <c r="C92" s="29"/>
      <c r="D92" s="29"/>
      <c r="E92" s="29"/>
      <c r="F92" s="29"/>
      <c r="G92" s="29"/>
      <c r="H92" s="29"/>
      <c r="I92" s="29"/>
      <c r="J92" s="5"/>
      <c r="K92" s="30"/>
    </row>
    <row r="93" spans="1:11" x14ac:dyDescent="0.2">
      <c r="B93" s="31"/>
      <c r="C93" s="32" t="s">
        <v>9</v>
      </c>
      <c r="D93" s="33" t="s">
        <v>100</v>
      </c>
      <c r="E93" s="34" t="s">
        <v>101</v>
      </c>
      <c r="F93" s="34" t="s">
        <v>102</v>
      </c>
      <c r="G93" s="34" t="s">
        <v>103</v>
      </c>
      <c r="H93" s="34" t="s">
        <v>104</v>
      </c>
      <c r="I93" s="35"/>
      <c r="J93" s="6" t="s">
        <v>47</v>
      </c>
      <c r="K93" s="36"/>
    </row>
    <row r="94" spans="1:11" ht="13.5" thickBot="1" x14ac:dyDescent="0.25">
      <c r="B94" s="31"/>
      <c r="C94" s="7" t="str">
        <f>UGAROMLITAL1001!B13</f>
        <v>Student 7</v>
      </c>
      <c r="D94" s="37">
        <f>UGAROMLITAL1001!F13</f>
        <v>0</v>
      </c>
      <c r="E94" s="37">
        <f>UGAROMLITAL1001!G13</f>
        <v>0</v>
      </c>
      <c r="F94" s="37">
        <f>UGAROMLITAL1001!H13</f>
        <v>0</v>
      </c>
      <c r="G94" s="37">
        <f>UGAROMLITAL1001!I13</f>
        <v>0</v>
      </c>
      <c r="H94" s="37">
        <f>UGAROMLITAL1001!J13</f>
        <v>0</v>
      </c>
      <c r="I94" s="38"/>
      <c r="J94" s="8">
        <f>UGAROMLITAL1001!K13</f>
        <v>0</v>
      </c>
      <c r="K94" s="36"/>
    </row>
    <row r="95" spans="1:11" x14ac:dyDescent="0.2">
      <c r="B95" s="31"/>
      <c r="C95" s="39"/>
      <c r="D95" s="33" t="s">
        <v>106</v>
      </c>
      <c r="E95" s="34" t="s">
        <v>107</v>
      </c>
      <c r="F95" s="34" t="s">
        <v>108</v>
      </c>
      <c r="G95" s="34" t="s">
        <v>109</v>
      </c>
      <c r="H95" s="34" t="s">
        <v>110</v>
      </c>
      <c r="I95" s="35" t="s">
        <v>111</v>
      </c>
      <c r="J95" s="6" t="s">
        <v>112</v>
      </c>
      <c r="K95" s="36"/>
    </row>
    <row r="96" spans="1:11" ht="13.5" thickBot="1" x14ac:dyDescent="0.25">
      <c r="B96" s="31"/>
      <c r="C96" s="40" t="str">
        <f>UGAROMLITAL1001!$C$2</f>
        <v>semeYYY</v>
      </c>
      <c r="D96" s="41">
        <f>UGAROMLITAL1001!L13</f>
        <v>0</v>
      </c>
      <c r="E96" s="41">
        <f>UGAROMLITAL1001!M13</f>
        <v>0</v>
      </c>
      <c r="F96" s="41">
        <f>UGAROMLITAL1001!N13</f>
        <v>0</v>
      </c>
      <c r="G96" s="41">
        <f>UGAROMLITAL1001!O13</f>
        <v>0</v>
      </c>
      <c r="H96" s="41">
        <f>UGAROMLITAL1001!P13</f>
        <v>0</v>
      </c>
      <c r="I96" s="41">
        <f>UGAROMLITAL1001!Q13</f>
        <v>0</v>
      </c>
      <c r="J96" s="41">
        <f>UGAROMLITAL1001!R13</f>
        <v>0</v>
      </c>
      <c r="K96" s="36"/>
    </row>
    <row r="97" spans="1:11" ht="13.5" thickBot="1" x14ac:dyDescent="0.25">
      <c r="B97" s="31"/>
      <c r="C97" s="9" t="s">
        <v>48</v>
      </c>
      <c r="D97" s="39"/>
      <c r="E97" s="39"/>
      <c r="F97" s="39"/>
      <c r="G97" s="39"/>
      <c r="H97" s="29"/>
      <c r="I97" s="29"/>
      <c r="J97" s="9"/>
      <c r="K97" s="36"/>
    </row>
    <row r="98" spans="1:11" ht="13.5" thickBot="1" x14ac:dyDescent="0.25">
      <c r="B98" s="31"/>
      <c r="C98" s="39" t="str">
        <f>UGAROMLITAL1001!$H$2</f>
        <v>ITAL1001</v>
      </c>
      <c r="D98" s="10" t="s">
        <v>115</v>
      </c>
      <c r="E98" s="6" t="s">
        <v>114</v>
      </c>
      <c r="F98" s="6" t="s">
        <v>49</v>
      </c>
      <c r="G98" s="6" t="s">
        <v>50</v>
      </c>
      <c r="H98" s="10" t="s">
        <v>113</v>
      </c>
      <c r="I98" s="11"/>
      <c r="J98" s="12" t="s">
        <v>51</v>
      </c>
      <c r="K98" s="36"/>
    </row>
    <row r="99" spans="1:11" ht="13.5" thickBot="1" x14ac:dyDescent="0.25">
      <c r="B99" s="31"/>
      <c r="C99" s="9" t="s">
        <v>52</v>
      </c>
      <c r="D99" s="43">
        <f>UGAROMLITAL1001!Z13</f>
        <v>0</v>
      </c>
      <c r="E99" s="43">
        <f>UGAROMLITAL1001!AA13</f>
        <v>0</v>
      </c>
      <c r="F99" s="43">
        <f>UGAROMLITAL1001!AB13</f>
        <v>0</v>
      </c>
      <c r="G99" s="43">
        <f>UGAROMLITAL1001!AC13</f>
        <v>0</v>
      </c>
      <c r="H99" s="43">
        <f>UGAROMLITAL1001!Y13</f>
        <v>0</v>
      </c>
      <c r="I99" s="36"/>
      <c r="J99" s="13">
        <f>UGAROMLITAL1001!E13</f>
        <v>0</v>
      </c>
      <c r="K99" s="36"/>
    </row>
    <row r="100" spans="1:11" ht="13.5" thickBot="1" x14ac:dyDescent="0.25">
      <c r="B100" s="31"/>
      <c r="C100" s="44" t="str">
        <f>UGAROMLITAL1001!$H$3</f>
        <v>##-###</v>
      </c>
      <c r="D100" s="39"/>
      <c r="E100" s="45"/>
      <c r="F100" s="39"/>
      <c r="G100" s="39"/>
      <c r="H100" s="39"/>
      <c r="I100" s="14"/>
      <c r="J100" s="15" t="str">
        <f>UGAROMLITAL1001!D13</f>
        <v/>
      </c>
      <c r="K100" s="36"/>
    </row>
    <row r="101" spans="1:11" x14ac:dyDescent="0.2">
      <c r="B101" s="31"/>
      <c r="C101" s="9" t="s">
        <v>54</v>
      </c>
      <c r="D101" s="16"/>
      <c r="E101" s="17" t="s">
        <v>55</v>
      </c>
      <c r="F101" s="46"/>
      <c r="G101" s="39"/>
      <c r="H101" s="39"/>
      <c r="I101" s="18" t="s">
        <v>53</v>
      </c>
      <c r="J101" s="19">
        <f ca="1">TODAY()</f>
        <v>41654</v>
      </c>
      <c r="K101" s="36"/>
    </row>
    <row r="102" spans="1:11" x14ac:dyDescent="0.2">
      <c r="B102" s="31"/>
      <c r="C102" s="40" t="str">
        <f>UGAROMLITAL1001!$C$3</f>
        <v>Name Name</v>
      </c>
      <c r="D102" s="20" t="s">
        <v>56</v>
      </c>
      <c r="E102" s="21" t="s">
        <v>57</v>
      </c>
      <c r="F102" s="22" t="s">
        <v>58</v>
      </c>
      <c r="G102" s="31"/>
      <c r="H102" s="23"/>
      <c r="I102" s="24"/>
      <c r="J102" s="18"/>
      <c r="K102" s="36"/>
    </row>
    <row r="103" spans="1:11" ht="13.5" thickBot="1" x14ac:dyDescent="0.25">
      <c r="B103" s="31"/>
      <c r="C103" s="39"/>
      <c r="D103" s="47"/>
      <c r="E103" s="48"/>
      <c r="F103" s="2"/>
      <c r="G103" s="39"/>
      <c r="H103" s="23"/>
      <c r="I103" s="23" t="s">
        <v>59</v>
      </c>
      <c r="J103" s="23" t="str">
        <f>C102</f>
        <v>Name Name</v>
      </c>
      <c r="K103" s="36"/>
    </row>
    <row r="104" spans="1:11" ht="13.5" thickBot="1" x14ac:dyDescent="0.25">
      <c r="B104" s="49"/>
      <c r="C104" s="50"/>
      <c r="D104" s="51"/>
      <c r="E104" s="51"/>
      <c r="F104" s="51"/>
      <c r="G104" s="50"/>
      <c r="H104" s="50"/>
      <c r="I104" s="50"/>
      <c r="J104" s="25"/>
      <c r="K104" s="52"/>
    </row>
    <row r="105" spans="1:11" x14ac:dyDescent="0.2">
      <c r="A105" s="53"/>
      <c r="B105" s="53"/>
      <c r="C105" s="53"/>
      <c r="D105" s="54"/>
      <c r="E105" s="54"/>
      <c r="F105" s="54"/>
      <c r="G105" s="53"/>
      <c r="H105" s="53"/>
      <c r="I105" s="53"/>
      <c r="J105" s="26"/>
      <c r="K105" s="53"/>
    </row>
    <row r="106" spans="1:11" ht="13.5" thickBot="1" x14ac:dyDescent="0.25"/>
    <row r="107" spans="1:11" ht="13.5" thickBot="1" x14ac:dyDescent="0.25">
      <c r="B107" s="28"/>
      <c r="C107" s="29"/>
      <c r="D107" s="29"/>
      <c r="E107" s="29"/>
      <c r="F107" s="29"/>
      <c r="G107" s="29"/>
      <c r="H107" s="29"/>
      <c r="I107" s="29"/>
      <c r="J107" s="5"/>
      <c r="K107" s="30"/>
    </row>
    <row r="108" spans="1:11" x14ac:dyDescent="0.2">
      <c r="B108" s="31"/>
      <c r="C108" s="32" t="s">
        <v>9</v>
      </c>
      <c r="D108" s="33" t="s">
        <v>100</v>
      </c>
      <c r="E108" s="34" t="s">
        <v>101</v>
      </c>
      <c r="F108" s="34" t="s">
        <v>102</v>
      </c>
      <c r="G108" s="34" t="s">
        <v>103</v>
      </c>
      <c r="H108" s="34" t="s">
        <v>104</v>
      </c>
      <c r="I108" s="35"/>
      <c r="J108" s="6" t="s">
        <v>47</v>
      </c>
      <c r="K108" s="36"/>
    </row>
    <row r="109" spans="1:11" ht="13.5" thickBot="1" x14ac:dyDescent="0.25">
      <c r="B109" s="31"/>
      <c r="C109" s="7" t="str">
        <f>UGAROMLITAL1001!B14</f>
        <v>Student 8</v>
      </c>
      <c r="D109" s="37">
        <f>UGAROMLITAL1001!F14</f>
        <v>0</v>
      </c>
      <c r="E109" s="37">
        <f>UGAROMLITAL1001!G14</f>
        <v>0</v>
      </c>
      <c r="F109" s="37">
        <f>UGAROMLITAL1001!H14</f>
        <v>0</v>
      </c>
      <c r="G109" s="37">
        <f>UGAROMLITAL1001!I14</f>
        <v>0</v>
      </c>
      <c r="H109" s="37">
        <f>UGAROMLITAL1001!J14</f>
        <v>0</v>
      </c>
      <c r="I109" s="38"/>
      <c r="J109" s="8">
        <f>UGAROMLITAL1001!K14</f>
        <v>0</v>
      </c>
      <c r="K109" s="36"/>
    </row>
    <row r="110" spans="1:11" x14ac:dyDescent="0.2">
      <c r="B110" s="31"/>
      <c r="C110" s="39"/>
      <c r="D110" s="33" t="s">
        <v>106</v>
      </c>
      <c r="E110" s="34" t="s">
        <v>107</v>
      </c>
      <c r="F110" s="34" t="s">
        <v>108</v>
      </c>
      <c r="G110" s="34" t="s">
        <v>109</v>
      </c>
      <c r="H110" s="34" t="s">
        <v>110</v>
      </c>
      <c r="I110" s="35" t="s">
        <v>111</v>
      </c>
      <c r="J110" s="6" t="s">
        <v>112</v>
      </c>
      <c r="K110" s="36"/>
    </row>
    <row r="111" spans="1:11" ht="13.5" thickBot="1" x14ac:dyDescent="0.25">
      <c r="B111" s="31"/>
      <c r="C111" s="40" t="str">
        <f>UGAROMLITAL1001!$C$2</f>
        <v>semeYYY</v>
      </c>
      <c r="D111" s="41">
        <f>UGAROMLITAL1001!L14</f>
        <v>0</v>
      </c>
      <c r="E111" s="41">
        <f>UGAROMLITAL1001!M14</f>
        <v>0</v>
      </c>
      <c r="F111" s="41">
        <f>UGAROMLITAL1001!N14</f>
        <v>0</v>
      </c>
      <c r="G111" s="41">
        <f>UGAROMLITAL1001!O14</f>
        <v>0</v>
      </c>
      <c r="H111" s="41">
        <f>UGAROMLITAL1001!P14</f>
        <v>0</v>
      </c>
      <c r="I111" s="41">
        <f>UGAROMLITAL1001!Q14</f>
        <v>0</v>
      </c>
      <c r="J111" s="42">
        <f>UGAROMLITAL1001!R14</f>
        <v>0</v>
      </c>
      <c r="K111" s="36"/>
    </row>
    <row r="112" spans="1:11" ht="13.5" thickBot="1" x14ac:dyDescent="0.25">
      <c r="B112" s="31"/>
      <c r="C112" s="9" t="s">
        <v>48</v>
      </c>
      <c r="D112" s="39"/>
      <c r="E112" s="39"/>
      <c r="F112" s="39"/>
      <c r="G112" s="39"/>
      <c r="H112" s="29"/>
      <c r="I112" s="29"/>
      <c r="J112" s="9"/>
      <c r="K112" s="36"/>
    </row>
    <row r="113" spans="1:11" ht="13.5" thickBot="1" x14ac:dyDescent="0.25">
      <c r="B113" s="31"/>
      <c r="C113" s="39" t="str">
        <f>UGAROMLITAL1001!$H$2</f>
        <v>ITAL1001</v>
      </c>
      <c r="D113" s="10" t="s">
        <v>115</v>
      </c>
      <c r="E113" s="6" t="s">
        <v>114</v>
      </c>
      <c r="F113" s="6" t="s">
        <v>49</v>
      </c>
      <c r="G113" s="6" t="s">
        <v>50</v>
      </c>
      <c r="H113" s="10" t="s">
        <v>113</v>
      </c>
      <c r="I113" s="11"/>
      <c r="J113" s="12" t="s">
        <v>51</v>
      </c>
      <c r="K113" s="36"/>
    </row>
    <row r="114" spans="1:11" ht="13.5" thickBot="1" x14ac:dyDescent="0.25">
      <c r="B114" s="31"/>
      <c r="C114" s="9" t="s">
        <v>52</v>
      </c>
      <c r="D114" s="43">
        <f>UGAROMLITAL1001!Z14</f>
        <v>0</v>
      </c>
      <c r="E114" s="43">
        <f>UGAROMLITAL1001!AA14</f>
        <v>0</v>
      </c>
      <c r="F114" s="43">
        <f>UGAROMLITAL1001!AB14</f>
        <v>0</v>
      </c>
      <c r="G114" s="43">
        <f>UGAROMLITAL1001!AC14</f>
        <v>0</v>
      </c>
      <c r="H114" s="43">
        <f>UGAROMLITAL1001!Y14</f>
        <v>0</v>
      </c>
      <c r="I114" s="36"/>
      <c r="J114" s="13">
        <f>UGAROMLITAL1001!E14</f>
        <v>0</v>
      </c>
      <c r="K114" s="36"/>
    </row>
    <row r="115" spans="1:11" ht="13.5" thickBot="1" x14ac:dyDescent="0.25">
      <c r="B115" s="31"/>
      <c r="C115" s="44" t="str">
        <f>UGAROMLITAL1001!$H$3</f>
        <v>##-###</v>
      </c>
      <c r="D115" s="39"/>
      <c r="E115" s="45"/>
      <c r="F115" s="39"/>
      <c r="G115" s="39"/>
      <c r="H115" s="39"/>
      <c r="I115" s="14"/>
      <c r="J115" s="15" t="str">
        <f>UGAROMLITAL1001!D14</f>
        <v/>
      </c>
      <c r="K115" s="36"/>
    </row>
    <row r="116" spans="1:11" x14ac:dyDescent="0.2">
      <c r="B116" s="31"/>
      <c r="C116" s="9" t="s">
        <v>54</v>
      </c>
      <c r="D116" s="16"/>
      <c r="E116" s="17" t="s">
        <v>55</v>
      </c>
      <c r="F116" s="46"/>
      <c r="G116" s="39"/>
      <c r="H116" s="39"/>
      <c r="I116" s="18" t="s">
        <v>53</v>
      </c>
      <c r="J116" s="19">
        <f ca="1">TODAY()</f>
        <v>41654</v>
      </c>
      <c r="K116" s="36"/>
    </row>
    <row r="117" spans="1:11" x14ac:dyDescent="0.2">
      <c r="B117" s="31"/>
      <c r="C117" s="40" t="str">
        <f>UGAROMLITAL1001!$C$3</f>
        <v>Name Name</v>
      </c>
      <c r="D117" s="20" t="s">
        <v>56</v>
      </c>
      <c r="E117" s="21" t="s">
        <v>57</v>
      </c>
      <c r="F117" s="22" t="s">
        <v>58</v>
      </c>
      <c r="G117" s="31"/>
      <c r="H117" s="23"/>
      <c r="I117" s="24"/>
      <c r="J117" s="18"/>
      <c r="K117" s="36"/>
    </row>
    <row r="118" spans="1:11" ht="13.5" thickBot="1" x14ac:dyDescent="0.25">
      <c r="B118" s="31"/>
      <c r="C118" s="39"/>
      <c r="D118" s="47"/>
      <c r="E118" s="48"/>
      <c r="F118" s="2"/>
      <c r="G118" s="39"/>
      <c r="H118" s="23"/>
      <c r="I118" s="23" t="s">
        <v>59</v>
      </c>
      <c r="J118" s="23" t="str">
        <f>C117</f>
        <v>Name Name</v>
      </c>
      <c r="K118" s="36"/>
    </row>
    <row r="119" spans="1:11" ht="13.5" thickBot="1" x14ac:dyDescent="0.25">
      <c r="B119" s="49"/>
      <c r="C119" s="50"/>
      <c r="D119" s="51"/>
      <c r="E119" s="51"/>
      <c r="F119" s="51"/>
      <c r="G119" s="50"/>
      <c r="H119" s="50"/>
      <c r="I119" s="50"/>
      <c r="J119" s="25"/>
      <c r="K119" s="52"/>
    </row>
    <row r="120" spans="1:11" x14ac:dyDescent="0.2">
      <c r="A120" s="53"/>
      <c r="B120" s="53"/>
      <c r="C120" s="53"/>
      <c r="D120" s="54"/>
      <c r="E120" s="54"/>
      <c r="F120" s="54"/>
      <c r="G120" s="53"/>
      <c r="H120" s="53"/>
      <c r="I120" s="53"/>
      <c r="J120" s="26"/>
      <c r="K120" s="53"/>
    </row>
    <row r="121" spans="1:11" ht="13.5" thickBot="1" x14ac:dyDescent="0.25"/>
    <row r="122" spans="1:11" ht="13.5" thickBot="1" x14ac:dyDescent="0.25">
      <c r="B122" s="28"/>
      <c r="C122" s="29"/>
      <c r="D122" s="29"/>
      <c r="E122" s="29"/>
      <c r="F122" s="29"/>
      <c r="G122" s="29"/>
      <c r="H122" s="29"/>
      <c r="I122" s="29"/>
      <c r="J122" s="5"/>
      <c r="K122" s="30"/>
    </row>
    <row r="123" spans="1:11" x14ac:dyDescent="0.2">
      <c r="B123" s="31"/>
      <c r="C123" s="32" t="s">
        <v>9</v>
      </c>
      <c r="D123" s="33" t="s">
        <v>100</v>
      </c>
      <c r="E123" s="34" t="s">
        <v>101</v>
      </c>
      <c r="F123" s="34" t="s">
        <v>102</v>
      </c>
      <c r="G123" s="34" t="s">
        <v>103</v>
      </c>
      <c r="H123" s="34" t="s">
        <v>104</v>
      </c>
      <c r="I123" s="35"/>
      <c r="J123" s="6" t="s">
        <v>47</v>
      </c>
      <c r="K123" s="36"/>
    </row>
    <row r="124" spans="1:11" ht="13.5" thickBot="1" x14ac:dyDescent="0.25">
      <c r="B124" s="31"/>
      <c r="C124" s="7" t="str">
        <f>UGAROMLITAL1001!B15</f>
        <v>Student 9</v>
      </c>
      <c r="D124" s="37">
        <f>UGAROMLITAL1001!F15</f>
        <v>0</v>
      </c>
      <c r="E124" s="37">
        <f>UGAROMLITAL1001!G15</f>
        <v>0</v>
      </c>
      <c r="F124" s="37">
        <f>UGAROMLITAL1001!H15</f>
        <v>0</v>
      </c>
      <c r="G124" s="37">
        <f>UGAROMLITAL1001!I15</f>
        <v>0</v>
      </c>
      <c r="H124" s="37">
        <f>UGAROMLITAL1001!J15</f>
        <v>0</v>
      </c>
      <c r="I124" s="38"/>
      <c r="J124" s="8">
        <f>UGAROMLITAL1001!K15</f>
        <v>0</v>
      </c>
      <c r="K124" s="36"/>
    </row>
    <row r="125" spans="1:11" x14ac:dyDescent="0.2">
      <c r="B125" s="31"/>
      <c r="C125" s="39"/>
      <c r="D125" s="33" t="s">
        <v>106</v>
      </c>
      <c r="E125" s="34" t="s">
        <v>107</v>
      </c>
      <c r="F125" s="34" t="s">
        <v>108</v>
      </c>
      <c r="G125" s="34" t="s">
        <v>109</v>
      </c>
      <c r="H125" s="34" t="s">
        <v>110</v>
      </c>
      <c r="I125" s="35" t="s">
        <v>111</v>
      </c>
      <c r="J125" s="6" t="s">
        <v>112</v>
      </c>
      <c r="K125" s="36"/>
    </row>
    <row r="126" spans="1:11" ht="13.5" thickBot="1" x14ac:dyDescent="0.25">
      <c r="B126" s="31"/>
      <c r="C126" s="40" t="str">
        <f>UGAROMLITAL1001!$C$2</f>
        <v>semeYYY</v>
      </c>
      <c r="D126" s="41">
        <f>UGAROMLITAL1001!L15</f>
        <v>0</v>
      </c>
      <c r="E126" s="41">
        <f>UGAROMLITAL1001!M15</f>
        <v>0</v>
      </c>
      <c r="F126" s="41">
        <f>UGAROMLITAL1001!N15</f>
        <v>0</v>
      </c>
      <c r="G126" s="41">
        <f>UGAROMLITAL1001!O15</f>
        <v>0</v>
      </c>
      <c r="H126" s="41">
        <f>UGAROMLITAL1001!P15</f>
        <v>0</v>
      </c>
      <c r="I126" s="41">
        <f>UGAROMLITAL1001!Q15</f>
        <v>0</v>
      </c>
      <c r="J126" s="42">
        <f>UGAROMLITAL1001!R15</f>
        <v>0</v>
      </c>
      <c r="K126" s="36"/>
    </row>
    <row r="127" spans="1:11" ht="13.5" thickBot="1" x14ac:dyDescent="0.25">
      <c r="B127" s="31"/>
      <c r="C127" s="9" t="s">
        <v>48</v>
      </c>
      <c r="D127" s="39"/>
      <c r="E127" s="39"/>
      <c r="F127" s="39"/>
      <c r="G127" s="39"/>
      <c r="H127" s="29"/>
      <c r="I127" s="29"/>
      <c r="J127" s="9"/>
      <c r="K127" s="36"/>
    </row>
    <row r="128" spans="1:11" ht="13.5" thickBot="1" x14ac:dyDescent="0.25">
      <c r="B128" s="31"/>
      <c r="C128" s="39" t="str">
        <f>UGAROMLITAL1001!$H$2</f>
        <v>ITAL1001</v>
      </c>
      <c r="D128" s="10" t="s">
        <v>115</v>
      </c>
      <c r="E128" s="6" t="s">
        <v>114</v>
      </c>
      <c r="F128" s="6" t="s">
        <v>49</v>
      </c>
      <c r="G128" s="6" t="s">
        <v>50</v>
      </c>
      <c r="H128" s="10" t="s">
        <v>113</v>
      </c>
      <c r="I128" s="11"/>
      <c r="J128" s="12" t="s">
        <v>51</v>
      </c>
      <c r="K128" s="36"/>
    </row>
    <row r="129" spans="1:11" ht="13.5" thickBot="1" x14ac:dyDescent="0.25">
      <c r="B129" s="31"/>
      <c r="C129" s="9" t="s">
        <v>52</v>
      </c>
      <c r="D129" s="43">
        <f>UGAROMLITAL1001!Z15</f>
        <v>0</v>
      </c>
      <c r="E129" s="43">
        <f>UGAROMLITAL1001!AA15</f>
        <v>0</v>
      </c>
      <c r="F129" s="43">
        <f>UGAROMLITAL1001!AB15</f>
        <v>0</v>
      </c>
      <c r="G129" s="43">
        <f>UGAROMLITAL1001!AC15</f>
        <v>0</v>
      </c>
      <c r="H129" s="43">
        <f>UGAROMLITAL1001!Y15</f>
        <v>0</v>
      </c>
      <c r="I129" s="36"/>
      <c r="J129" s="13">
        <f>UGAROMLITAL1001!E15</f>
        <v>0</v>
      </c>
      <c r="K129" s="36"/>
    </row>
    <row r="130" spans="1:11" ht="13.5" thickBot="1" x14ac:dyDescent="0.25">
      <c r="B130" s="31"/>
      <c r="C130" s="44" t="str">
        <f>UGAROMLITAL1001!$H$3</f>
        <v>##-###</v>
      </c>
      <c r="D130" s="39"/>
      <c r="E130" s="45"/>
      <c r="F130" s="39"/>
      <c r="G130" s="39"/>
      <c r="H130" s="39"/>
      <c r="I130" s="14"/>
      <c r="J130" s="15" t="str">
        <f>UGAROMLITAL1001!D15</f>
        <v/>
      </c>
      <c r="K130" s="36"/>
    </row>
    <row r="131" spans="1:11" x14ac:dyDescent="0.2">
      <c r="B131" s="31"/>
      <c r="C131" s="9" t="s">
        <v>54</v>
      </c>
      <c r="D131" s="16"/>
      <c r="E131" s="17" t="s">
        <v>55</v>
      </c>
      <c r="F131" s="46"/>
      <c r="G131" s="39"/>
      <c r="H131" s="39"/>
      <c r="I131" s="18" t="s">
        <v>53</v>
      </c>
      <c r="J131" s="19">
        <f ca="1">TODAY()</f>
        <v>41654</v>
      </c>
      <c r="K131" s="36"/>
    </row>
    <row r="132" spans="1:11" x14ac:dyDescent="0.2">
      <c r="B132" s="31"/>
      <c r="C132" s="40" t="str">
        <f>UGAROMLITAL1001!$C$3</f>
        <v>Name Name</v>
      </c>
      <c r="D132" s="20" t="s">
        <v>56</v>
      </c>
      <c r="E132" s="21" t="s">
        <v>57</v>
      </c>
      <c r="F132" s="22" t="s">
        <v>58</v>
      </c>
      <c r="G132" s="31"/>
      <c r="H132" s="23"/>
      <c r="I132" s="24"/>
      <c r="J132" s="18"/>
      <c r="K132" s="36"/>
    </row>
    <row r="133" spans="1:11" ht="13.5" thickBot="1" x14ac:dyDescent="0.25">
      <c r="B133" s="31"/>
      <c r="C133" s="39"/>
      <c r="D133" s="47"/>
      <c r="E133" s="48"/>
      <c r="F133" s="2"/>
      <c r="G133" s="39"/>
      <c r="H133" s="23"/>
      <c r="I133" s="23" t="s">
        <v>59</v>
      </c>
      <c r="J133" s="23" t="str">
        <f>C132</f>
        <v>Name Name</v>
      </c>
      <c r="K133" s="36"/>
    </row>
    <row r="134" spans="1:11" ht="13.5" thickBot="1" x14ac:dyDescent="0.25">
      <c r="B134" s="49"/>
      <c r="C134" s="50"/>
      <c r="D134" s="51"/>
      <c r="E134" s="51"/>
      <c r="F134" s="51"/>
      <c r="G134" s="50"/>
      <c r="H134" s="50"/>
      <c r="I134" s="50"/>
      <c r="J134" s="25"/>
      <c r="K134" s="52"/>
    </row>
    <row r="135" spans="1:11" x14ac:dyDescent="0.2">
      <c r="A135" s="53"/>
      <c r="B135" s="53"/>
      <c r="C135" s="53"/>
      <c r="D135" s="54"/>
      <c r="E135" s="54"/>
      <c r="F135" s="54"/>
      <c r="G135" s="53"/>
      <c r="H135" s="53"/>
      <c r="I135" s="53"/>
      <c r="J135" s="26"/>
      <c r="K135" s="53"/>
    </row>
    <row r="136" spans="1:11" ht="13.5" thickBot="1" x14ac:dyDescent="0.25"/>
    <row r="137" spans="1:11" ht="13.5" thickBot="1" x14ac:dyDescent="0.25">
      <c r="B137" s="28"/>
      <c r="C137" s="29"/>
      <c r="D137" s="29"/>
      <c r="E137" s="29"/>
      <c r="F137" s="29"/>
      <c r="G137" s="29"/>
      <c r="H137" s="29"/>
      <c r="I137" s="29"/>
      <c r="J137" s="5"/>
      <c r="K137" s="30"/>
    </row>
    <row r="138" spans="1:11" x14ac:dyDescent="0.2">
      <c r="B138" s="31"/>
      <c r="C138" s="32" t="s">
        <v>9</v>
      </c>
      <c r="D138" s="33" t="s">
        <v>100</v>
      </c>
      <c r="E138" s="34" t="s">
        <v>101</v>
      </c>
      <c r="F138" s="34" t="s">
        <v>102</v>
      </c>
      <c r="G138" s="34" t="s">
        <v>103</v>
      </c>
      <c r="H138" s="34" t="s">
        <v>104</v>
      </c>
      <c r="I138" s="35"/>
      <c r="J138" s="6" t="s">
        <v>47</v>
      </c>
      <c r="K138" s="36"/>
    </row>
    <row r="139" spans="1:11" ht="13.5" thickBot="1" x14ac:dyDescent="0.25">
      <c r="B139" s="31"/>
      <c r="C139" s="7" t="str">
        <f>UGAROMLITAL1001!B16</f>
        <v>Student 10</v>
      </c>
      <c r="D139" s="37">
        <f>UGAROMLITAL1001!F16</f>
        <v>0</v>
      </c>
      <c r="E139" s="37">
        <f>UGAROMLITAL1001!G16</f>
        <v>0</v>
      </c>
      <c r="F139" s="37">
        <f>UGAROMLITAL1001!H16</f>
        <v>0</v>
      </c>
      <c r="G139" s="37">
        <f>UGAROMLITAL1001!I16</f>
        <v>0</v>
      </c>
      <c r="H139" s="37">
        <f>UGAROMLITAL1001!J16</f>
        <v>0</v>
      </c>
      <c r="I139" s="38"/>
      <c r="J139" s="8">
        <f>UGAROMLITAL1001!K16</f>
        <v>0</v>
      </c>
      <c r="K139" s="36"/>
    </row>
    <row r="140" spans="1:11" x14ac:dyDescent="0.2">
      <c r="B140" s="31"/>
      <c r="C140" s="39"/>
      <c r="D140" s="33" t="s">
        <v>106</v>
      </c>
      <c r="E140" s="34" t="s">
        <v>107</v>
      </c>
      <c r="F140" s="34" t="s">
        <v>108</v>
      </c>
      <c r="G140" s="34" t="s">
        <v>109</v>
      </c>
      <c r="H140" s="34" t="s">
        <v>110</v>
      </c>
      <c r="I140" s="35" t="s">
        <v>111</v>
      </c>
      <c r="J140" s="6" t="s">
        <v>112</v>
      </c>
      <c r="K140" s="36"/>
    </row>
    <row r="141" spans="1:11" ht="13.5" thickBot="1" x14ac:dyDescent="0.25">
      <c r="B141" s="31"/>
      <c r="C141" s="40" t="str">
        <f>UGAROMLITAL1001!$C$2</f>
        <v>semeYYY</v>
      </c>
      <c r="D141" s="41">
        <f>UGAROMLITAL1001!L16</f>
        <v>0</v>
      </c>
      <c r="E141" s="41">
        <f>UGAROMLITAL1001!M16</f>
        <v>0</v>
      </c>
      <c r="F141" s="41">
        <f>UGAROMLITAL1001!N16</f>
        <v>0</v>
      </c>
      <c r="G141" s="41">
        <f>UGAROMLITAL1001!O16</f>
        <v>0</v>
      </c>
      <c r="H141" s="41">
        <f>UGAROMLITAL1001!P16</f>
        <v>0</v>
      </c>
      <c r="I141" s="41">
        <f>UGAROMLITAL1001!Q16</f>
        <v>0</v>
      </c>
      <c r="J141" s="42">
        <f>UGAROMLITAL1001!R16</f>
        <v>0</v>
      </c>
      <c r="K141" s="36"/>
    </row>
    <row r="142" spans="1:11" ht="13.5" thickBot="1" x14ac:dyDescent="0.25">
      <c r="B142" s="31"/>
      <c r="C142" s="9" t="s">
        <v>48</v>
      </c>
      <c r="D142" s="39"/>
      <c r="E142" s="39"/>
      <c r="F142" s="39"/>
      <c r="G142" s="39"/>
      <c r="H142" s="29"/>
      <c r="I142" s="29"/>
      <c r="J142" s="9"/>
      <c r="K142" s="36"/>
    </row>
    <row r="143" spans="1:11" ht="13.5" thickBot="1" x14ac:dyDescent="0.25">
      <c r="B143" s="31"/>
      <c r="C143" s="39" t="str">
        <f>UGAROMLITAL1001!$H$2</f>
        <v>ITAL1001</v>
      </c>
      <c r="D143" s="10" t="s">
        <v>115</v>
      </c>
      <c r="E143" s="6" t="s">
        <v>114</v>
      </c>
      <c r="F143" s="6" t="s">
        <v>49</v>
      </c>
      <c r="G143" s="6" t="s">
        <v>50</v>
      </c>
      <c r="H143" s="10" t="s">
        <v>113</v>
      </c>
      <c r="I143" s="11"/>
      <c r="J143" s="12" t="s">
        <v>51</v>
      </c>
      <c r="K143" s="36"/>
    </row>
    <row r="144" spans="1:11" ht="13.5" thickBot="1" x14ac:dyDescent="0.25">
      <c r="B144" s="31"/>
      <c r="C144" s="9" t="s">
        <v>52</v>
      </c>
      <c r="D144" s="43">
        <f>UGAROMLITAL1001!Z16</f>
        <v>0</v>
      </c>
      <c r="E144" s="43">
        <f>UGAROMLITAL1001!AA16</f>
        <v>0</v>
      </c>
      <c r="F144" s="43">
        <f>UGAROMLITAL1001!AB16</f>
        <v>0</v>
      </c>
      <c r="G144" s="43">
        <f>UGAROMLITAL1001!AC16</f>
        <v>0</v>
      </c>
      <c r="H144" s="43">
        <f>UGAROMLITAL1001!Y16</f>
        <v>0</v>
      </c>
      <c r="I144" s="36"/>
      <c r="J144" s="13">
        <f>UGAROMLITAL1001!E16</f>
        <v>0</v>
      </c>
      <c r="K144" s="36"/>
    </row>
    <row r="145" spans="1:11" ht="13.5" thickBot="1" x14ac:dyDescent="0.25">
      <c r="B145" s="31"/>
      <c r="C145" s="44" t="str">
        <f>UGAROMLITAL1001!$H$3</f>
        <v>##-###</v>
      </c>
      <c r="D145" s="39"/>
      <c r="E145" s="45"/>
      <c r="F145" s="39"/>
      <c r="G145" s="39"/>
      <c r="H145" s="39"/>
      <c r="I145" s="14"/>
      <c r="J145" s="15" t="str">
        <f>UGAROMLITAL1001!D16</f>
        <v/>
      </c>
      <c r="K145" s="36"/>
    </row>
    <row r="146" spans="1:11" x14ac:dyDescent="0.2">
      <c r="B146" s="31"/>
      <c r="C146" s="9" t="s">
        <v>54</v>
      </c>
      <c r="D146" s="16"/>
      <c r="E146" s="17" t="s">
        <v>55</v>
      </c>
      <c r="F146" s="46"/>
      <c r="G146" s="39"/>
      <c r="H146" s="39"/>
      <c r="I146" s="18" t="s">
        <v>53</v>
      </c>
      <c r="J146" s="19">
        <f ca="1">TODAY()</f>
        <v>41654</v>
      </c>
      <c r="K146" s="36"/>
    </row>
    <row r="147" spans="1:11" x14ac:dyDescent="0.2">
      <c r="B147" s="31"/>
      <c r="C147" s="40" t="str">
        <f>UGAROMLITAL1001!$C$3</f>
        <v>Name Name</v>
      </c>
      <c r="D147" s="20" t="s">
        <v>56</v>
      </c>
      <c r="E147" s="21" t="s">
        <v>57</v>
      </c>
      <c r="F147" s="22" t="s">
        <v>58</v>
      </c>
      <c r="G147" s="31"/>
      <c r="H147" s="23"/>
      <c r="I147" s="24"/>
      <c r="J147" s="18"/>
      <c r="K147" s="36"/>
    </row>
    <row r="148" spans="1:11" ht="13.5" thickBot="1" x14ac:dyDescent="0.25">
      <c r="B148" s="31"/>
      <c r="C148" s="39"/>
      <c r="D148" s="47"/>
      <c r="E148" s="48"/>
      <c r="F148" s="2"/>
      <c r="G148" s="39"/>
      <c r="H148" s="23"/>
      <c r="I148" s="23" t="s">
        <v>59</v>
      </c>
      <c r="J148" s="23" t="str">
        <f>C147</f>
        <v>Name Name</v>
      </c>
      <c r="K148" s="36"/>
    </row>
    <row r="149" spans="1:11" ht="13.5" thickBot="1" x14ac:dyDescent="0.25">
      <c r="B149" s="49"/>
      <c r="C149" s="50"/>
      <c r="D149" s="51"/>
      <c r="E149" s="51"/>
      <c r="F149" s="51"/>
      <c r="G149" s="50"/>
      <c r="H149" s="50"/>
      <c r="I149" s="50"/>
      <c r="J149" s="25"/>
      <c r="K149" s="52"/>
    </row>
    <row r="150" spans="1:11" x14ac:dyDescent="0.2">
      <c r="A150" s="53"/>
      <c r="B150" s="53"/>
      <c r="C150" s="53"/>
      <c r="D150" s="54"/>
      <c r="E150" s="54"/>
      <c r="F150" s="54"/>
      <c r="G150" s="53"/>
      <c r="H150" s="53"/>
      <c r="I150" s="53"/>
      <c r="J150" s="26"/>
      <c r="K150" s="53"/>
    </row>
    <row r="151" spans="1:11" ht="13.5" thickBot="1" x14ac:dyDescent="0.25"/>
    <row r="152" spans="1:11" ht="13.5" thickBot="1" x14ac:dyDescent="0.25">
      <c r="B152" s="28"/>
      <c r="C152" s="29"/>
      <c r="D152" s="29"/>
      <c r="E152" s="29"/>
      <c r="F152" s="29"/>
      <c r="G152" s="29"/>
      <c r="H152" s="29"/>
      <c r="I152" s="29"/>
      <c r="J152" s="5"/>
      <c r="K152" s="30"/>
    </row>
    <row r="153" spans="1:11" x14ac:dyDescent="0.2">
      <c r="B153" s="31"/>
      <c r="C153" s="32" t="s">
        <v>9</v>
      </c>
      <c r="D153" s="33" t="s">
        <v>100</v>
      </c>
      <c r="E153" s="34" t="s">
        <v>101</v>
      </c>
      <c r="F153" s="34" t="s">
        <v>102</v>
      </c>
      <c r="G153" s="34" t="s">
        <v>103</v>
      </c>
      <c r="H153" s="34" t="s">
        <v>104</v>
      </c>
      <c r="I153" s="35"/>
      <c r="J153" s="6" t="s">
        <v>47</v>
      </c>
      <c r="K153" s="36"/>
    </row>
    <row r="154" spans="1:11" ht="13.5" thickBot="1" x14ac:dyDescent="0.25">
      <c r="B154" s="31"/>
      <c r="C154" s="7" t="str">
        <f>UGAROMLITAL1001!B17</f>
        <v>Student 11</v>
      </c>
      <c r="D154" s="37">
        <f>UGAROMLITAL1001!F17</f>
        <v>0</v>
      </c>
      <c r="E154" s="37">
        <f>UGAROMLITAL1001!G17</f>
        <v>0</v>
      </c>
      <c r="F154" s="37">
        <f>UGAROMLITAL1001!H17</f>
        <v>0</v>
      </c>
      <c r="G154" s="37">
        <f>UGAROMLITAL1001!I17</f>
        <v>0</v>
      </c>
      <c r="H154" s="37">
        <f>UGAROMLITAL1001!J17</f>
        <v>0</v>
      </c>
      <c r="I154" s="38"/>
      <c r="J154" s="8">
        <f>UGAROMLITAL1001!K17</f>
        <v>0</v>
      </c>
      <c r="K154" s="36"/>
    </row>
    <row r="155" spans="1:11" x14ac:dyDescent="0.2">
      <c r="B155" s="31"/>
      <c r="C155" s="39"/>
      <c r="D155" s="33" t="s">
        <v>106</v>
      </c>
      <c r="E155" s="34" t="s">
        <v>107</v>
      </c>
      <c r="F155" s="34" t="s">
        <v>108</v>
      </c>
      <c r="G155" s="34" t="s">
        <v>109</v>
      </c>
      <c r="H155" s="34" t="s">
        <v>110</v>
      </c>
      <c r="I155" s="35" t="s">
        <v>111</v>
      </c>
      <c r="J155" s="6" t="s">
        <v>112</v>
      </c>
      <c r="K155" s="36"/>
    </row>
    <row r="156" spans="1:11" ht="13.5" thickBot="1" x14ac:dyDescent="0.25">
      <c r="B156" s="31"/>
      <c r="C156" s="40" t="str">
        <f>UGAROMLITAL1001!$C$2</f>
        <v>semeYYY</v>
      </c>
      <c r="D156" s="41">
        <f>UGAROMLITAL1001!L17</f>
        <v>0</v>
      </c>
      <c r="E156" s="41">
        <f>UGAROMLITAL1001!M17</f>
        <v>0</v>
      </c>
      <c r="F156" s="41">
        <f>UGAROMLITAL1001!N17</f>
        <v>0</v>
      </c>
      <c r="G156" s="41">
        <f>UGAROMLITAL1001!O17</f>
        <v>0</v>
      </c>
      <c r="H156" s="41">
        <f>UGAROMLITAL1001!P17</f>
        <v>0</v>
      </c>
      <c r="I156" s="41">
        <f>UGAROMLITAL1001!Q17</f>
        <v>0</v>
      </c>
      <c r="J156" s="42">
        <f>UGAROMLITAL1001!R17</f>
        <v>0</v>
      </c>
      <c r="K156" s="36"/>
    </row>
    <row r="157" spans="1:11" ht="13.5" thickBot="1" x14ac:dyDescent="0.25">
      <c r="B157" s="31"/>
      <c r="C157" s="9" t="s">
        <v>48</v>
      </c>
      <c r="D157" s="39"/>
      <c r="E157" s="39"/>
      <c r="F157" s="39"/>
      <c r="G157" s="39"/>
      <c r="H157" s="29"/>
      <c r="I157" s="29"/>
      <c r="J157" s="9"/>
      <c r="K157" s="36"/>
    </row>
    <row r="158" spans="1:11" ht="13.5" thickBot="1" x14ac:dyDescent="0.25">
      <c r="B158" s="31"/>
      <c r="C158" s="39" t="str">
        <f>UGAROMLITAL1001!$H$2</f>
        <v>ITAL1001</v>
      </c>
      <c r="D158" s="10" t="s">
        <v>115</v>
      </c>
      <c r="E158" s="6" t="s">
        <v>114</v>
      </c>
      <c r="F158" s="6" t="s">
        <v>49</v>
      </c>
      <c r="G158" s="6" t="s">
        <v>50</v>
      </c>
      <c r="H158" s="10" t="s">
        <v>113</v>
      </c>
      <c r="I158" s="11"/>
      <c r="J158" s="12" t="s">
        <v>51</v>
      </c>
      <c r="K158" s="36"/>
    </row>
    <row r="159" spans="1:11" ht="13.5" thickBot="1" x14ac:dyDescent="0.25">
      <c r="B159" s="31"/>
      <c r="C159" s="9" t="s">
        <v>52</v>
      </c>
      <c r="D159" s="43">
        <f>UGAROMLITAL1001!Z17</f>
        <v>0</v>
      </c>
      <c r="E159" s="43">
        <f>UGAROMLITAL1001!AA17</f>
        <v>0</v>
      </c>
      <c r="F159" s="43">
        <f>UGAROMLITAL1001!AB17</f>
        <v>0</v>
      </c>
      <c r="G159" s="43">
        <f>UGAROMLITAL1001!AC17</f>
        <v>0</v>
      </c>
      <c r="H159" s="43">
        <f>UGAROMLITAL1001!Y17</f>
        <v>0</v>
      </c>
      <c r="I159" s="36"/>
      <c r="J159" s="13">
        <f>UGAROMLITAL1001!E17</f>
        <v>0</v>
      </c>
      <c r="K159" s="36"/>
    </row>
    <row r="160" spans="1:11" ht="13.5" thickBot="1" x14ac:dyDescent="0.25">
      <c r="B160" s="31"/>
      <c r="C160" s="44" t="str">
        <f>UGAROMLITAL1001!$H$3</f>
        <v>##-###</v>
      </c>
      <c r="D160" s="39"/>
      <c r="E160" s="45"/>
      <c r="F160" s="39"/>
      <c r="G160" s="39"/>
      <c r="H160" s="39"/>
      <c r="I160" s="14"/>
      <c r="J160" s="15" t="str">
        <f>UGAROMLITAL1001!D17</f>
        <v/>
      </c>
      <c r="K160" s="36"/>
    </row>
    <row r="161" spans="1:11" x14ac:dyDescent="0.2">
      <c r="B161" s="31"/>
      <c r="C161" s="9" t="s">
        <v>54</v>
      </c>
      <c r="D161" s="16"/>
      <c r="E161" s="17" t="s">
        <v>55</v>
      </c>
      <c r="F161" s="46"/>
      <c r="G161" s="39"/>
      <c r="H161" s="39"/>
      <c r="I161" s="18" t="s">
        <v>53</v>
      </c>
      <c r="J161" s="19">
        <f ca="1">TODAY()</f>
        <v>41654</v>
      </c>
      <c r="K161" s="36"/>
    </row>
    <row r="162" spans="1:11" x14ac:dyDescent="0.2">
      <c r="B162" s="31"/>
      <c r="C162" s="40" t="str">
        <f>UGAROMLITAL1001!$C$3</f>
        <v>Name Name</v>
      </c>
      <c r="D162" s="20" t="s">
        <v>56</v>
      </c>
      <c r="E162" s="21" t="s">
        <v>57</v>
      </c>
      <c r="F162" s="22" t="s">
        <v>58</v>
      </c>
      <c r="G162" s="31"/>
      <c r="H162" s="23"/>
      <c r="I162" s="24"/>
      <c r="J162" s="18"/>
      <c r="K162" s="36"/>
    </row>
    <row r="163" spans="1:11" ht="13.5" thickBot="1" x14ac:dyDescent="0.25">
      <c r="B163" s="31"/>
      <c r="C163" s="39"/>
      <c r="D163" s="47"/>
      <c r="E163" s="48"/>
      <c r="F163" s="2"/>
      <c r="G163" s="39"/>
      <c r="H163" s="23"/>
      <c r="I163" s="23" t="s">
        <v>59</v>
      </c>
      <c r="J163" s="23" t="str">
        <f>C162</f>
        <v>Name Name</v>
      </c>
      <c r="K163" s="36"/>
    </row>
    <row r="164" spans="1:11" ht="13.5" thickBot="1" x14ac:dyDescent="0.25">
      <c r="B164" s="49"/>
      <c r="C164" s="50"/>
      <c r="D164" s="51"/>
      <c r="E164" s="51"/>
      <c r="F164" s="51"/>
      <c r="G164" s="50"/>
      <c r="H164" s="50"/>
      <c r="I164" s="50"/>
      <c r="J164" s="25"/>
      <c r="K164" s="52"/>
    </row>
    <row r="165" spans="1:11" x14ac:dyDescent="0.2">
      <c r="A165" s="53"/>
      <c r="B165" s="53"/>
      <c r="C165" s="53"/>
      <c r="D165" s="54"/>
      <c r="E165" s="54"/>
      <c r="F165" s="54"/>
      <c r="G165" s="53"/>
      <c r="H165" s="53"/>
      <c r="I165" s="53"/>
      <c r="J165" s="26"/>
      <c r="K165" s="53"/>
    </row>
    <row r="166" spans="1:11" ht="13.5" thickBot="1" x14ac:dyDescent="0.25"/>
    <row r="167" spans="1:11" ht="13.5" thickBot="1" x14ac:dyDescent="0.25">
      <c r="B167" s="28"/>
      <c r="C167" s="29"/>
      <c r="D167" s="29"/>
      <c r="E167" s="29"/>
      <c r="F167" s="29"/>
      <c r="G167" s="29"/>
      <c r="H167" s="29"/>
      <c r="I167" s="29"/>
      <c r="J167" s="5"/>
      <c r="K167" s="30"/>
    </row>
    <row r="168" spans="1:11" x14ac:dyDescent="0.2">
      <c r="B168" s="31"/>
      <c r="C168" s="32" t="s">
        <v>9</v>
      </c>
      <c r="D168" s="33" t="s">
        <v>100</v>
      </c>
      <c r="E168" s="34" t="s">
        <v>101</v>
      </c>
      <c r="F168" s="34" t="s">
        <v>102</v>
      </c>
      <c r="G168" s="34" t="s">
        <v>103</v>
      </c>
      <c r="H168" s="34" t="s">
        <v>104</v>
      </c>
      <c r="I168" s="35"/>
      <c r="J168" s="6" t="s">
        <v>47</v>
      </c>
      <c r="K168" s="36"/>
    </row>
    <row r="169" spans="1:11" ht="13.5" thickBot="1" x14ac:dyDescent="0.25">
      <c r="B169" s="31"/>
      <c r="C169" s="7" t="str">
        <f>UGAROMLITAL1001!B18</f>
        <v>Student 12</v>
      </c>
      <c r="D169" s="37">
        <f>UGAROMLITAL1001!F18</f>
        <v>0</v>
      </c>
      <c r="E169" s="37">
        <f>UGAROMLITAL1001!G18</f>
        <v>0</v>
      </c>
      <c r="F169" s="37">
        <f>UGAROMLITAL1001!H18</f>
        <v>0</v>
      </c>
      <c r="G169" s="37">
        <f>UGAROMLITAL1001!I18</f>
        <v>0</v>
      </c>
      <c r="H169" s="37">
        <f>UGAROMLITAL1001!J18</f>
        <v>0</v>
      </c>
      <c r="I169" s="38"/>
      <c r="J169" s="8">
        <f>UGAROMLITAL1001!K18</f>
        <v>0</v>
      </c>
      <c r="K169" s="36"/>
    </row>
    <row r="170" spans="1:11" x14ac:dyDescent="0.2">
      <c r="B170" s="31"/>
      <c r="C170" s="39"/>
      <c r="D170" s="33" t="s">
        <v>106</v>
      </c>
      <c r="E170" s="34" t="s">
        <v>107</v>
      </c>
      <c r="F170" s="34" t="s">
        <v>108</v>
      </c>
      <c r="G170" s="34" t="s">
        <v>109</v>
      </c>
      <c r="H170" s="34" t="s">
        <v>110</v>
      </c>
      <c r="I170" s="35" t="s">
        <v>111</v>
      </c>
      <c r="J170" s="6" t="s">
        <v>112</v>
      </c>
      <c r="K170" s="36"/>
    </row>
    <row r="171" spans="1:11" ht="13.5" thickBot="1" x14ac:dyDescent="0.25">
      <c r="B171" s="31"/>
      <c r="C171" s="40" t="str">
        <f>UGAROMLITAL1001!$C$2</f>
        <v>semeYYY</v>
      </c>
      <c r="D171" s="41">
        <f>UGAROMLITAL1001!L18</f>
        <v>0</v>
      </c>
      <c r="E171" s="41">
        <f>UGAROMLITAL1001!M18</f>
        <v>0</v>
      </c>
      <c r="F171" s="41">
        <f>UGAROMLITAL1001!N18</f>
        <v>0</v>
      </c>
      <c r="G171" s="41">
        <f>UGAROMLITAL1001!O18</f>
        <v>0</v>
      </c>
      <c r="H171" s="41">
        <f>UGAROMLITAL1001!P18</f>
        <v>0</v>
      </c>
      <c r="I171" s="41">
        <f>UGAROMLITAL1001!Q18</f>
        <v>0</v>
      </c>
      <c r="J171" s="42">
        <f>UGAROMLITAL1001!R18</f>
        <v>0</v>
      </c>
      <c r="K171" s="36"/>
    </row>
    <row r="172" spans="1:11" ht="13.5" thickBot="1" x14ac:dyDescent="0.25">
      <c r="B172" s="31"/>
      <c r="C172" s="9" t="s">
        <v>48</v>
      </c>
      <c r="D172" s="39"/>
      <c r="E172" s="39"/>
      <c r="F172" s="39"/>
      <c r="G172" s="39"/>
      <c r="H172" s="29"/>
      <c r="I172" s="29"/>
      <c r="J172" s="9"/>
      <c r="K172" s="36"/>
    </row>
    <row r="173" spans="1:11" ht="13.5" thickBot="1" x14ac:dyDescent="0.25">
      <c r="B173" s="31"/>
      <c r="C173" s="39" t="str">
        <f>UGAROMLITAL1001!$H$2</f>
        <v>ITAL1001</v>
      </c>
      <c r="D173" s="10" t="s">
        <v>115</v>
      </c>
      <c r="E173" s="6" t="s">
        <v>114</v>
      </c>
      <c r="F173" s="6" t="s">
        <v>49</v>
      </c>
      <c r="G173" s="6" t="s">
        <v>50</v>
      </c>
      <c r="H173" s="10" t="s">
        <v>113</v>
      </c>
      <c r="I173" s="11"/>
      <c r="J173" s="12" t="s">
        <v>51</v>
      </c>
      <c r="K173" s="36"/>
    </row>
    <row r="174" spans="1:11" ht="13.5" thickBot="1" x14ac:dyDescent="0.25">
      <c r="B174" s="31"/>
      <c r="C174" s="9" t="s">
        <v>52</v>
      </c>
      <c r="D174" s="43">
        <f>UGAROMLITAL1001!Z18</f>
        <v>0</v>
      </c>
      <c r="E174" s="43">
        <f>UGAROMLITAL1001!AA18</f>
        <v>0</v>
      </c>
      <c r="F174" s="43">
        <f>UGAROMLITAL1001!AB18</f>
        <v>0</v>
      </c>
      <c r="G174" s="43">
        <f>UGAROMLITAL1001!AC18</f>
        <v>0</v>
      </c>
      <c r="H174" s="43">
        <f>UGAROMLITAL1001!Y18</f>
        <v>0</v>
      </c>
      <c r="I174" s="36"/>
      <c r="J174" s="13">
        <f>UGAROMLITAL1001!E18</f>
        <v>0</v>
      </c>
      <c r="K174" s="36"/>
    </row>
    <row r="175" spans="1:11" ht="13.5" thickBot="1" x14ac:dyDescent="0.25">
      <c r="B175" s="31"/>
      <c r="C175" s="44" t="str">
        <f>UGAROMLITAL1001!$H$3</f>
        <v>##-###</v>
      </c>
      <c r="D175" s="39"/>
      <c r="E175" s="45"/>
      <c r="F175" s="39"/>
      <c r="G175" s="39"/>
      <c r="H175" s="39"/>
      <c r="I175" s="14"/>
      <c r="J175" s="15" t="str">
        <f>UGAROMLITAL1001!D18</f>
        <v/>
      </c>
      <c r="K175" s="36"/>
    </row>
    <row r="176" spans="1:11" x14ac:dyDescent="0.2">
      <c r="B176" s="31"/>
      <c r="C176" s="9" t="s">
        <v>54</v>
      </c>
      <c r="D176" s="16"/>
      <c r="E176" s="17" t="s">
        <v>55</v>
      </c>
      <c r="F176" s="46"/>
      <c r="G176" s="39"/>
      <c r="H176" s="39"/>
      <c r="I176" s="18" t="s">
        <v>53</v>
      </c>
      <c r="J176" s="19">
        <f ca="1">TODAY()</f>
        <v>41654</v>
      </c>
      <c r="K176" s="36"/>
    </row>
    <row r="177" spans="1:11" x14ac:dyDescent="0.2">
      <c r="B177" s="31"/>
      <c r="C177" s="40" t="str">
        <f>UGAROMLITAL1001!$C$3</f>
        <v>Name Name</v>
      </c>
      <c r="D177" s="20" t="s">
        <v>56</v>
      </c>
      <c r="E177" s="21" t="s">
        <v>57</v>
      </c>
      <c r="F177" s="22" t="s">
        <v>58</v>
      </c>
      <c r="G177" s="31"/>
      <c r="H177" s="23"/>
      <c r="I177" s="24"/>
      <c r="J177" s="18"/>
      <c r="K177" s="36"/>
    </row>
    <row r="178" spans="1:11" ht="13.5" thickBot="1" x14ac:dyDescent="0.25">
      <c r="B178" s="31"/>
      <c r="C178" s="39"/>
      <c r="D178" s="47"/>
      <c r="E178" s="48"/>
      <c r="F178" s="2"/>
      <c r="G178" s="39"/>
      <c r="H178" s="23"/>
      <c r="I178" s="23" t="s">
        <v>59</v>
      </c>
      <c r="J178" s="23" t="str">
        <f>C177</f>
        <v>Name Name</v>
      </c>
      <c r="K178" s="36"/>
    </row>
    <row r="179" spans="1:11" ht="13.5" thickBot="1" x14ac:dyDescent="0.25">
      <c r="B179" s="49"/>
      <c r="C179" s="50"/>
      <c r="D179" s="51"/>
      <c r="E179" s="51"/>
      <c r="F179" s="51"/>
      <c r="G179" s="50"/>
      <c r="H179" s="50"/>
      <c r="I179" s="50"/>
      <c r="J179" s="25"/>
      <c r="K179" s="52"/>
    </row>
    <row r="180" spans="1:11" x14ac:dyDescent="0.2">
      <c r="A180" s="53"/>
      <c r="B180" s="53"/>
      <c r="C180" s="53"/>
      <c r="D180" s="54"/>
      <c r="E180" s="54"/>
      <c r="F180" s="54"/>
      <c r="G180" s="53"/>
      <c r="H180" s="53"/>
      <c r="I180" s="53"/>
      <c r="J180" s="26"/>
      <c r="K180" s="53"/>
    </row>
    <row r="181" spans="1:11" ht="13.5" thickBot="1" x14ac:dyDescent="0.25"/>
    <row r="182" spans="1:11" ht="13.5" thickBot="1" x14ac:dyDescent="0.25">
      <c r="B182" s="28"/>
      <c r="C182" s="29"/>
      <c r="D182" s="29"/>
      <c r="E182" s="29"/>
      <c r="F182" s="29"/>
      <c r="G182" s="29"/>
      <c r="H182" s="29"/>
      <c r="I182" s="29"/>
      <c r="J182" s="5"/>
      <c r="K182" s="30"/>
    </row>
    <row r="183" spans="1:11" x14ac:dyDescent="0.2">
      <c r="B183" s="31"/>
      <c r="C183" s="32" t="s">
        <v>9</v>
      </c>
      <c r="D183" s="33" t="s">
        <v>100</v>
      </c>
      <c r="E183" s="34" t="s">
        <v>101</v>
      </c>
      <c r="F183" s="34" t="s">
        <v>102</v>
      </c>
      <c r="G183" s="34" t="s">
        <v>103</v>
      </c>
      <c r="H183" s="34" t="s">
        <v>104</v>
      </c>
      <c r="I183" s="35"/>
      <c r="J183" s="6" t="s">
        <v>47</v>
      </c>
      <c r="K183" s="36"/>
    </row>
    <row r="184" spans="1:11" ht="13.5" thickBot="1" x14ac:dyDescent="0.25">
      <c r="B184" s="31"/>
      <c r="C184" s="7" t="str">
        <f>UGAROMLITAL1001!B19</f>
        <v>Student 13</v>
      </c>
      <c r="D184" s="37">
        <f>UGAROMLITAL1001!F19</f>
        <v>0</v>
      </c>
      <c r="E184" s="37">
        <f>UGAROMLITAL1001!G19</f>
        <v>0</v>
      </c>
      <c r="F184" s="37">
        <f>UGAROMLITAL1001!H19</f>
        <v>0</v>
      </c>
      <c r="G184" s="37">
        <f>UGAROMLITAL1001!I19</f>
        <v>0</v>
      </c>
      <c r="H184" s="37">
        <f>UGAROMLITAL1001!J19</f>
        <v>0</v>
      </c>
      <c r="I184" s="38"/>
      <c r="J184" s="8">
        <f>UGAROMLITAL1001!K19</f>
        <v>0</v>
      </c>
      <c r="K184" s="36"/>
    </row>
    <row r="185" spans="1:11" x14ac:dyDescent="0.2">
      <c r="B185" s="31"/>
      <c r="C185" s="39"/>
      <c r="D185" s="33" t="s">
        <v>106</v>
      </c>
      <c r="E185" s="34" t="s">
        <v>107</v>
      </c>
      <c r="F185" s="34" t="s">
        <v>108</v>
      </c>
      <c r="G185" s="34" t="s">
        <v>109</v>
      </c>
      <c r="H185" s="34" t="s">
        <v>110</v>
      </c>
      <c r="I185" s="35" t="s">
        <v>111</v>
      </c>
      <c r="J185" s="6" t="s">
        <v>112</v>
      </c>
      <c r="K185" s="36"/>
    </row>
    <row r="186" spans="1:11" ht="13.5" thickBot="1" x14ac:dyDescent="0.25">
      <c r="B186" s="31"/>
      <c r="C186" s="40" t="str">
        <f>UGAROMLITAL1001!$C$2</f>
        <v>semeYYY</v>
      </c>
      <c r="D186" s="41">
        <f>UGAROMLITAL1001!L19</f>
        <v>0</v>
      </c>
      <c r="E186" s="41">
        <f>UGAROMLITAL1001!M19</f>
        <v>0</v>
      </c>
      <c r="F186" s="41">
        <f>UGAROMLITAL1001!N19</f>
        <v>0</v>
      </c>
      <c r="G186" s="41">
        <f>UGAROMLITAL1001!O19</f>
        <v>0</v>
      </c>
      <c r="H186" s="41">
        <f>UGAROMLITAL1001!P19</f>
        <v>0</v>
      </c>
      <c r="I186" s="41">
        <f>UGAROMLITAL1001!Q19</f>
        <v>0</v>
      </c>
      <c r="J186" s="42">
        <f>UGAROMLITAL1001!R19</f>
        <v>0</v>
      </c>
      <c r="K186" s="36"/>
    </row>
    <row r="187" spans="1:11" ht="13.5" thickBot="1" x14ac:dyDescent="0.25">
      <c r="B187" s="31"/>
      <c r="C187" s="9" t="s">
        <v>48</v>
      </c>
      <c r="D187" s="39"/>
      <c r="E187" s="39"/>
      <c r="F187" s="39"/>
      <c r="G187" s="39"/>
      <c r="H187" s="29"/>
      <c r="I187" s="29"/>
      <c r="J187" s="9"/>
      <c r="K187" s="36"/>
    </row>
    <row r="188" spans="1:11" ht="13.5" thickBot="1" x14ac:dyDescent="0.25">
      <c r="B188" s="31"/>
      <c r="C188" s="39" t="str">
        <f>UGAROMLITAL1001!$H$2</f>
        <v>ITAL1001</v>
      </c>
      <c r="D188" s="10" t="s">
        <v>115</v>
      </c>
      <c r="E188" s="6" t="s">
        <v>114</v>
      </c>
      <c r="F188" s="6" t="s">
        <v>49</v>
      </c>
      <c r="G188" s="6" t="s">
        <v>50</v>
      </c>
      <c r="H188" s="10" t="s">
        <v>113</v>
      </c>
      <c r="I188" s="11"/>
      <c r="J188" s="12" t="s">
        <v>51</v>
      </c>
      <c r="K188" s="36"/>
    </row>
    <row r="189" spans="1:11" ht="13.5" thickBot="1" x14ac:dyDescent="0.25">
      <c r="B189" s="31"/>
      <c r="C189" s="9" t="s">
        <v>52</v>
      </c>
      <c r="D189" s="43">
        <f>UGAROMLITAL1001!Z19</f>
        <v>0</v>
      </c>
      <c r="E189" s="43">
        <f>UGAROMLITAL1001!AA19</f>
        <v>0</v>
      </c>
      <c r="F189" s="43">
        <f>UGAROMLITAL1001!AB19</f>
        <v>0</v>
      </c>
      <c r="G189" s="43">
        <f>UGAROMLITAL1001!AC19</f>
        <v>0</v>
      </c>
      <c r="H189" s="43">
        <f>UGAROMLITAL1001!Y19</f>
        <v>0</v>
      </c>
      <c r="I189" s="36"/>
      <c r="J189" s="13">
        <f>UGAROMLITAL1001!E19</f>
        <v>0</v>
      </c>
      <c r="K189" s="36"/>
    </row>
    <row r="190" spans="1:11" ht="13.5" thickBot="1" x14ac:dyDescent="0.25">
      <c r="B190" s="31"/>
      <c r="C190" s="44" t="str">
        <f>UGAROMLITAL1001!$H$3</f>
        <v>##-###</v>
      </c>
      <c r="D190" s="39"/>
      <c r="E190" s="45"/>
      <c r="F190" s="39"/>
      <c r="G190" s="39"/>
      <c r="H190" s="39"/>
      <c r="I190" s="14"/>
      <c r="J190" s="15" t="str">
        <f>UGAROMLITAL1001!D19</f>
        <v/>
      </c>
      <c r="K190" s="36"/>
    </row>
    <row r="191" spans="1:11" x14ac:dyDescent="0.2">
      <c r="B191" s="31"/>
      <c r="C191" s="9" t="s">
        <v>54</v>
      </c>
      <c r="D191" s="16"/>
      <c r="E191" s="17" t="s">
        <v>55</v>
      </c>
      <c r="F191" s="46"/>
      <c r="G191" s="39"/>
      <c r="H191" s="39"/>
      <c r="I191" s="18" t="s">
        <v>53</v>
      </c>
      <c r="J191" s="19">
        <f ca="1">TODAY()</f>
        <v>41654</v>
      </c>
      <c r="K191" s="36"/>
    </row>
    <row r="192" spans="1:11" x14ac:dyDescent="0.2">
      <c r="B192" s="31"/>
      <c r="C192" s="40" t="str">
        <f>UGAROMLITAL1001!$C$3</f>
        <v>Name Name</v>
      </c>
      <c r="D192" s="20" t="s">
        <v>56</v>
      </c>
      <c r="E192" s="21" t="s">
        <v>57</v>
      </c>
      <c r="F192" s="22" t="s">
        <v>58</v>
      </c>
      <c r="G192" s="31"/>
      <c r="H192" s="23"/>
      <c r="I192" s="24"/>
      <c r="J192" s="18"/>
      <c r="K192" s="36"/>
    </row>
    <row r="193" spans="1:11" ht="13.5" thickBot="1" x14ac:dyDescent="0.25">
      <c r="B193" s="31"/>
      <c r="C193" s="39"/>
      <c r="D193" s="47"/>
      <c r="E193" s="48"/>
      <c r="F193" s="2"/>
      <c r="G193" s="39"/>
      <c r="H193" s="23"/>
      <c r="I193" s="23" t="s">
        <v>59</v>
      </c>
      <c r="J193" s="23" t="str">
        <f>C192</f>
        <v>Name Name</v>
      </c>
      <c r="K193" s="36"/>
    </row>
    <row r="194" spans="1:11" ht="13.5" thickBot="1" x14ac:dyDescent="0.25">
      <c r="B194" s="49"/>
      <c r="C194" s="50"/>
      <c r="D194" s="51"/>
      <c r="E194" s="51"/>
      <c r="F194" s="51"/>
      <c r="G194" s="50"/>
      <c r="H194" s="50"/>
      <c r="I194" s="50"/>
      <c r="J194" s="25"/>
      <c r="K194" s="52"/>
    </row>
    <row r="195" spans="1:11" x14ac:dyDescent="0.2">
      <c r="A195" s="53"/>
      <c r="B195" s="53"/>
      <c r="C195" s="53"/>
      <c r="D195" s="54"/>
      <c r="E195" s="54"/>
      <c r="F195" s="54"/>
      <c r="G195" s="53"/>
      <c r="H195" s="53"/>
      <c r="I195" s="53"/>
      <c r="J195" s="26"/>
      <c r="K195" s="53"/>
    </row>
    <row r="196" spans="1:11" ht="13.5" thickBot="1" x14ac:dyDescent="0.25"/>
    <row r="197" spans="1:11" ht="13.5" thickBot="1" x14ac:dyDescent="0.25">
      <c r="B197" s="28"/>
      <c r="C197" s="29"/>
      <c r="D197" s="29"/>
      <c r="E197" s="29"/>
      <c r="F197" s="29"/>
      <c r="G197" s="29"/>
      <c r="H197" s="29"/>
      <c r="I197" s="29"/>
      <c r="J197" s="5"/>
      <c r="K197" s="30"/>
    </row>
    <row r="198" spans="1:11" x14ac:dyDescent="0.2">
      <c r="B198" s="31"/>
      <c r="C198" s="32" t="s">
        <v>9</v>
      </c>
      <c r="D198" s="33" t="s">
        <v>100</v>
      </c>
      <c r="E198" s="34" t="s">
        <v>101</v>
      </c>
      <c r="F198" s="34" t="s">
        <v>102</v>
      </c>
      <c r="G198" s="34" t="s">
        <v>103</v>
      </c>
      <c r="H198" s="34" t="s">
        <v>104</v>
      </c>
      <c r="I198" s="35"/>
      <c r="J198" s="6" t="s">
        <v>47</v>
      </c>
      <c r="K198" s="36"/>
    </row>
    <row r="199" spans="1:11" ht="13.5" thickBot="1" x14ac:dyDescent="0.25">
      <c r="B199" s="31"/>
      <c r="C199" s="7" t="str">
        <f>UGAROMLITAL1001!B20</f>
        <v>Student 14</v>
      </c>
      <c r="D199" s="37">
        <f>UGAROMLITAL1001!F20</f>
        <v>0</v>
      </c>
      <c r="E199" s="37">
        <f>UGAROMLITAL1001!G20</f>
        <v>0</v>
      </c>
      <c r="F199" s="37">
        <f>UGAROMLITAL1001!H20</f>
        <v>0</v>
      </c>
      <c r="G199" s="37">
        <f>UGAROMLITAL1001!I20</f>
        <v>0</v>
      </c>
      <c r="H199" s="37">
        <f>UGAROMLITAL1001!J20</f>
        <v>0</v>
      </c>
      <c r="I199" s="38"/>
      <c r="J199" s="8">
        <f>UGAROMLITAL1001!K20</f>
        <v>0</v>
      </c>
      <c r="K199" s="36"/>
    </row>
    <row r="200" spans="1:11" x14ac:dyDescent="0.2">
      <c r="B200" s="31"/>
      <c r="C200" s="39"/>
      <c r="D200" s="33" t="s">
        <v>106</v>
      </c>
      <c r="E200" s="34" t="s">
        <v>107</v>
      </c>
      <c r="F200" s="34" t="s">
        <v>108</v>
      </c>
      <c r="G200" s="34" t="s">
        <v>109</v>
      </c>
      <c r="H200" s="34" t="s">
        <v>110</v>
      </c>
      <c r="I200" s="35" t="s">
        <v>111</v>
      </c>
      <c r="J200" s="6" t="s">
        <v>112</v>
      </c>
      <c r="K200" s="36"/>
    </row>
    <row r="201" spans="1:11" ht="13.5" thickBot="1" x14ac:dyDescent="0.25">
      <c r="B201" s="31"/>
      <c r="C201" s="40" t="str">
        <f>UGAROMLITAL1001!$C$2</f>
        <v>semeYYY</v>
      </c>
      <c r="D201" s="41">
        <f>UGAROMLITAL1001!L20</f>
        <v>0</v>
      </c>
      <c r="E201" s="41">
        <f>UGAROMLITAL1001!M20</f>
        <v>0</v>
      </c>
      <c r="F201" s="41">
        <f>UGAROMLITAL1001!N20</f>
        <v>0</v>
      </c>
      <c r="G201" s="41">
        <f>UGAROMLITAL1001!O20</f>
        <v>0</v>
      </c>
      <c r="H201" s="41">
        <f>UGAROMLITAL1001!P20</f>
        <v>0</v>
      </c>
      <c r="I201" s="41">
        <f>UGAROMLITAL1001!Q20</f>
        <v>0</v>
      </c>
      <c r="J201" s="42">
        <f>UGAROMLITAL1001!R20</f>
        <v>0</v>
      </c>
      <c r="K201" s="36"/>
    </row>
    <row r="202" spans="1:11" ht="13.5" thickBot="1" x14ac:dyDescent="0.25">
      <c r="B202" s="31"/>
      <c r="C202" s="9" t="s">
        <v>48</v>
      </c>
      <c r="D202" s="39"/>
      <c r="E202" s="39"/>
      <c r="F202" s="39"/>
      <c r="G202" s="39"/>
      <c r="H202" s="29"/>
      <c r="I202" s="29"/>
      <c r="J202" s="9"/>
      <c r="K202" s="36"/>
    </row>
    <row r="203" spans="1:11" ht="13.5" thickBot="1" x14ac:dyDescent="0.25">
      <c r="B203" s="31"/>
      <c r="C203" s="39" t="str">
        <f>UGAROMLITAL1001!$H$2</f>
        <v>ITAL1001</v>
      </c>
      <c r="D203" s="10" t="s">
        <v>115</v>
      </c>
      <c r="E203" s="6" t="s">
        <v>114</v>
      </c>
      <c r="F203" s="6" t="s">
        <v>49</v>
      </c>
      <c r="G203" s="6" t="s">
        <v>50</v>
      </c>
      <c r="H203" s="10" t="s">
        <v>113</v>
      </c>
      <c r="I203" s="11"/>
      <c r="J203" s="12" t="s">
        <v>51</v>
      </c>
      <c r="K203" s="36"/>
    </row>
    <row r="204" spans="1:11" ht="13.5" thickBot="1" x14ac:dyDescent="0.25">
      <c r="B204" s="31"/>
      <c r="C204" s="9" t="s">
        <v>52</v>
      </c>
      <c r="D204" s="43">
        <f>UGAROMLITAL1001!Z20</f>
        <v>0</v>
      </c>
      <c r="E204" s="43">
        <f>UGAROMLITAL1001!AA20</f>
        <v>0</v>
      </c>
      <c r="F204" s="43">
        <f>UGAROMLITAL1001!AB20</f>
        <v>0</v>
      </c>
      <c r="G204" s="43">
        <f>UGAROMLITAL1001!AC20</f>
        <v>0</v>
      </c>
      <c r="H204" s="43">
        <f>UGAROMLITAL1001!Y20</f>
        <v>0</v>
      </c>
      <c r="I204" s="36"/>
      <c r="J204" s="13">
        <f>UGAROMLITAL1001!E20</f>
        <v>0</v>
      </c>
      <c r="K204" s="36"/>
    </row>
    <row r="205" spans="1:11" ht="13.5" thickBot="1" x14ac:dyDescent="0.25">
      <c r="B205" s="31"/>
      <c r="C205" s="44" t="str">
        <f>UGAROMLITAL1001!$H$3</f>
        <v>##-###</v>
      </c>
      <c r="D205" s="39"/>
      <c r="E205" s="45"/>
      <c r="F205" s="39"/>
      <c r="G205" s="39"/>
      <c r="H205" s="39"/>
      <c r="I205" s="14"/>
      <c r="J205" s="15" t="str">
        <f>UGAROMLITAL1001!D20</f>
        <v/>
      </c>
      <c r="K205" s="36"/>
    </row>
    <row r="206" spans="1:11" x14ac:dyDescent="0.2">
      <c r="B206" s="31"/>
      <c r="C206" s="9" t="s">
        <v>54</v>
      </c>
      <c r="D206" s="16"/>
      <c r="E206" s="17" t="s">
        <v>55</v>
      </c>
      <c r="F206" s="46"/>
      <c r="G206" s="39"/>
      <c r="H206" s="39"/>
      <c r="I206" s="18" t="s">
        <v>53</v>
      </c>
      <c r="J206" s="19">
        <f ca="1">TODAY()</f>
        <v>41654</v>
      </c>
      <c r="K206" s="36"/>
    </row>
    <row r="207" spans="1:11" x14ac:dyDescent="0.2">
      <c r="B207" s="31"/>
      <c r="C207" s="40" t="str">
        <f>UGAROMLITAL1001!$C$3</f>
        <v>Name Name</v>
      </c>
      <c r="D207" s="20" t="s">
        <v>56</v>
      </c>
      <c r="E207" s="21" t="s">
        <v>57</v>
      </c>
      <c r="F207" s="22" t="s">
        <v>58</v>
      </c>
      <c r="G207" s="31"/>
      <c r="H207" s="23"/>
      <c r="I207" s="24"/>
      <c r="J207" s="18"/>
      <c r="K207" s="36"/>
    </row>
    <row r="208" spans="1:11" ht="13.5" thickBot="1" x14ac:dyDescent="0.25">
      <c r="B208" s="31"/>
      <c r="C208" s="39"/>
      <c r="D208" s="47"/>
      <c r="E208" s="48"/>
      <c r="F208" s="2"/>
      <c r="G208" s="39"/>
      <c r="H208" s="23"/>
      <c r="I208" s="23" t="s">
        <v>59</v>
      </c>
      <c r="J208" s="23" t="str">
        <f>C207</f>
        <v>Name Name</v>
      </c>
      <c r="K208" s="36"/>
    </row>
    <row r="209" spans="1:11" ht="13.5" thickBot="1" x14ac:dyDescent="0.25">
      <c r="B209" s="49"/>
      <c r="C209" s="50"/>
      <c r="D209" s="51"/>
      <c r="E209" s="51"/>
      <c r="F209" s="51"/>
      <c r="G209" s="50"/>
      <c r="H209" s="50"/>
      <c r="I209" s="50"/>
      <c r="J209" s="25"/>
      <c r="K209" s="52"/>
    </row>
    <row r="210" spans="1:11" x14ac:dyDescent="0.2">
      <c r="A210" s="53"/>
      <c r="B210" s="53"/>
      <c r="C210" s="53"/>
      <c r="D210" s="54"/>
      <c r="E210" s="54"/>
      <c r="F210" s="54"/>
      <c r="G210" s="53"/>
      <c r="H210" s="53"/>
      <c r="I210" s="53"/>
      <c r="J210" s="26"/>
      <c r="K210" s="53"/>
    </row>
    <row r="211" spans="1:11" ht="13.5" thickBot="1" x14ac:dyDescent="0.25"/>
    <row r="212" spans="1:11" ht="13.5" thickBot="1" x14ac:dyDescent="0.25">
      <c r="B212" s="28"/>
      <c r="C212" s="29"/>
      <c r="D212" s="29"/>
      <c r="E212" s="29"/>
      <c r="F212" s="29"/>
      <c r="G212" s="29"/>
      <c r="H212" s="29"/>
      <c r="I212" s="29"/>
      <c r="J212" s="5"/>
      <c r="K212" s="30"/>
    </row>
    <row r="213" spans="1:11" x14ac:dyDescent="0.2">
      <c r="B213" s="31"/>
      <c r="C213" s="32" t="s">
        <v>9</v>
      </c>
      <c r="D213" s="33" t="s">
        <v>100</v>
      </c>
      <c r="E213" s="34" t="s">
        <v>101</v>
      </c>
      <c r="F213" s="34" t="s">
        <v>102</v>
      </c>
      <c r="G213" s="34" t="s">
        <v>103</v>
      </c>
      <c r="H213" s="34" t="s">
        <v>104</v>
      </c>
      <c r="I213" s="35"/>
      <c r="J213" s="6" t="s">
        <v>47</v>
      </c>
      <c r="K213" s="36"/>
    </row>
    <row r="214" spans="1:11" ht="13.5" thickBot="1" x14ac:dyDescent="0.25">
      <c r="B214" s="31"/>
      <c r="C214" s="7" t="str">
        <f>UGAROMLITAL1001!B21</f>
        <v>Student 15</v>
      </c>
      <c r="D214" s="37">
        <f>UGAROMLITAL1001!F21</f>
        <v>0</v>
      </c>
      <c r="E214" s="37">
        <f>UGAROMLITAL1001!G21</f>
        <v>0</v>
      </c>
      <c r="F214" s="37">
        <f>UGAROMLITAL1001!H21</f>
        <v>0</v>
      </c>
      <c r="G214" s="37">
        <f>UGAROMLITAL1001!I21</f>
        <v>0</v>
      </c>
      <c r="H214" s="37">
        <f>UGAROMLITAL1001!J21</f>
        <v>0</v>
      </c>
      <c r="I214" s="38"/>
      <c r="J214" s="8">
        <f>UGAROMLITAL1001!K21</f>
        <v>0</v>
      </c>
      <c r="K214" s="36"/>
    </row>
    <row r="215" spans="1:11" x14ac:dyDescent="0.2">
      <c r="B215" s="31"/>
      <c r="C215" s="39"/>
      <c r="D215" s="33" t="s">
        <v>106</v>
      </c>
      <c r="E215" s="34" t="s">
        <v>107</v>
      </c>
      <c r="F215" s="34" t="s">
        <v>108</v>
      </c>
      <c r="G215" s="34" t="s">
        <v>109</v>
      </c>
      <c r="H215" s="34" t="s">
        <v>110</v>
      </c>
      <c r="I215" s="35" t="s">
        <v>111</v>
      </c>
      <c r="J215" s="6" t="s">
        <v>112</v>
      </c>
      <c r="K215" s="36"/>
    </row>
    <row r="216" spans="1:11" ht="13.5" thickBot="1" x14ac:dyDescent="0.25">
      <c r="B216" s="31"/>
      <c r="C216" s="40" t="str">
        <f>UGAROMLITAL1001!$C$2</f>
        <v>semeYYY</v>
      </c>
      <c r="D216" s="41">
        <f>UGAROMLITAL1001!L21</f>
        <v>0</v>
      </c>
      <c r="E216" s="41">
        <f>UGAROMLITAL1001!M21</f>
        <v>0</v>
      </c>
      <c r="F216" s="41">
        <f>UGAROMLITAL1001!N21</f>
        <v>0</v>
      </c>
      <c r="G216" s="41">
        <f>UGAROMLITAL1001!O21</f>
        <v>0</v>
      </c>
      <c r="H216" s="41">
        <f>UGAROMLITAL1001!P21</f>
        <v>0</v>
      </c>
      <c r="I216" s="41">
        <f>UGAROMLITAL1001!Q21</f>
        <v>0</v>
      </c>
      <c r="J216" s="42">
        <f>UGAROMLITAL1001!R21</f>
        <v>0</v>
      </c>
      <c r="K216" s="36"/>
    </row>
    <row r="217" spans="1:11" ht="13.5" thickBot="1" x14ac:dyDescent="0.25">
      <c r="B217" s="31"/>
      <c r="C217" s="9" t="s">
        <v>48</v>
      </c>
      <c r="D217" s="39"/>
      <c r="E217" s="39"/>
      <c r="F217" s="39"/>
      <c r="G217" s="39"/>
      <c r="H217" s="29"/>
      <c r="I217" s="29"/>
      <c r="J217" s="9"/>
      <c r="K217" s="36"/>
    </row>
    <row r="218" spans="1:11" ht="13.5" thickBot="1" x14ac:dyDescent="0.25">
      <c r="B218" s="31"/>
      <c r="C218" s="39" t="str">
        <f>UGAROMLITAL1001!$H$2</f>
        <v>ITAL1001</v>
      </c>
      <c r="D218" s="10" t="s">
        <v>115</v>
      </c>
      <c r="E218" s="6" t="s">
        <v>114</v>
      </c>
      <c r="F218" s="6" t="s">
        <v>49</v>
      </c>
      <c r="G218" s="6" t="s">
        <v>50</v>
      </c>
      <c r="H218" s="10" t="s">
        <v>113</v>
      </c>
      <c r="I218" s="11"/>
      <c r="J218" s="12" t="s">
        <v>51</v>
      </c>
      <c r="K218" s="36"/>
    </row>
    <row r="219" spans="1:11" ht="13.5" thickBot="1" x14ac:dyDescent="0.25">
      <c r="B219" s="31"/>
      <c r="C219" s="9" t="s">
        <v>52</v>
      </c>
      <c r="D219" s="43">
        <f>UGAROMLITAL1001!Z21</f>
        <v>0</v>
      </c>
      <c r="E219" s="43">
        <f>UGAROMLITAL1001!AA21</f>
        <v>0</v>
      </c>
      <c r="F219" s="43">
        <f>UGAROMLITAL1001!AB21</f>
        <v>0</v>
      </c>
      <c r="G219" s="43">
        <f>UGAROMLITAL1001!AC21</f>
        <v>0</v>
      </c>
      <c r="H219" s="43">
        <f>UGAROMLITAL1001!Y21</f>
        <v>0</v>
      </c>
      <c r="I219" s="36"/>
      <c r="J219" s="13">
        <f>UGAROMLITAL1001!E21</f>
        <v>0</v>
      </c>
      <c r="K219" s="36"/>
    </row>
    <row r="220" spans="1:11" ht="13.5" thickBot="1" x14ac:dyDescent="0.25">
      <c r="B220" s="31"/>
      <c r="C220" s="44" t="str">
        <f>UGAROMLITAL1001!$H$3</f>
        <v>##-###</v>
      </c>
      <c r="D220" s="39"/>
      <c r="E220" s="45"/>
      <c r="F220" s="39"/>
      <c r="G220" s="39"/>
      <c r="H220" s="39"/>
      <c r="I220" s="14"/>
      <c r="J220" s="15" t="str">
        <f>UGAROMLITAL1001!D21</f>
        <v/>
      </c>
      <c r="K220" s="36"/>
    </row>
    <row r="221" spans="1:11" x14ac:dyDescent="0.2">
      <c r="B221" s="31"/>
      <c r="C221" s="9" t="s">
        <v>54</v>
      </c>
      <c r="D221" s="16"/>
      <c r="E221" s="17" t="s">
        <v>55</v>
      </c>
      <c r="F221" s="46"/>
      <c r="G221" s="39"/>
      <c r="H221" s="39"/>
      <c r="I221" s="18" t="s">
        <v>53</v>
      </c>
      <c r="J221" s="19">
        <f ca="1">TODAY()</f>
        <v>41654</v>
      </c>
      <c r="K221" s="36"/>
    </row>
    <row r="222" spans="1:11" x14ac:dyDescent="0.2">
      <c r="B222" s="31"/>
      <c r="C222" s="40" t="str">
        <f>UGAROMLITAL1001!$C$3</f>
        <v>Name Name</v>
      </c>
      <c r="D222" s="20" t="s">
        <v>56</v>
      </c>
      <c r="E222" s="21" t="s">
        <v>57</v>
      </c>
      <c r="F222" s="22" t="s">
        <v>58</v>
      </c>
      <c r="G222" s="31"/>
      <c r="H222" s="23"/>
      <c r="I222" s="24"/>
      <c r="J222" s="18"/>
      <c r="K222" s="36"/>
    </row>
    <row r="223" spans="1:11" ht="13.5" thickBot="1" x14ac:dyDescent="0.25">
      <c r="B223" s="31"/>
      <c r="C223" s="39"/>
      <c r="D223" s="47"/>
      <c r="E223" s="48"/>
      <c r="F223" s="2"/>
      <c r="G223" s="39"/>
      <c r="H223" s="23"/>
      <c r="I223" s="23" t="s">
        <v>59</v>
      </c>
      <c r="J223" s="23" t="str">
        <f>C222</f>
        <v>Name Name</v>
      </c>
      <c r="K223" s="36"/>
    </row>
    <row r="224" spans="1:11" ht="13.5" thickBot="1" x14ac:dyDescent="0.25">
      <c r="B224" s="49"/>
      <c r="C224" s="50"/>
      <c r="D224" s="51"/>
      <c r="E224" s="51"/>
      <c r="F224" s="51"/>
      <c r="G224" s="50"/>
      <c r="H224" s="50"/>
      <c r="I224" s="50"/>
      <c r="J224" s="25"/>
      <c r="K224" s="52"/>
    </row>
    <row r="225" spans="1:11" x14ac:dyDescent="0.2">
      <c r="A225" s="53"/>
      <c r="B225" s="53"/>
      <c r="C225" s="53"/>
      <c r="D225" s="54"/>
      <c r="E225" s="54"/>
      <c r="F225" s="54"/>
      <c r="G225" s="53"/>
      <c r="H225" s="53"/>
      <c r="I225" s="53"/>
      <c r="J225" s="26"/>
      <c r="K225" s="53"/>
    </row>
    <row r="226" spans="1:11" ht="13.5" thickBot="1" x14ac:dyDescent="0.25"/>
    <row r="227" spans="1:11" ht="13.5" thickBot="1" x14ac:dyDescent="0.25">
      <c r="B227" s="28"/>
      <c r="C227" s="29"/>
      <c r="D227" s="29"/>
      <c r="E227" s="29"/>
      <c r="F227" s="29"/>
      <c r="G227" s="29"/>
      <c r="H227" s="29"/>
      <c r="I227" s="29"/>
      <c r="J227" s="5"/>
      <c r="K227" s="30"/>
    </row>
    <row r="228" spans="1:11" x14ac:dyDescent="0.2">
      <c r="B228" s="31"/>
      <c r="C228" s="32" t="s">
        <v>9</v>
      </c>
      <c r="D228" s="33" t="s">
        <v>100</v>
      </c>
      <c r="E228" s="34" t="s">
        <v>101</v>
      </c>
      <c r="F228" s="34" t="s">
        <v>102</v>
      </c>
      <c r="G228" s="34" t="s">
        <v>103</v>
      </c>
      <c r="H228" s="34" t="s">
        <v>104</v>
      </c>
      <c r="I228" s="35"/>
      <c r="J228" s="6" t="s">
        <v>47</v>
      </c>
      <c r="K228" s="36"/>
    </row>
    <row r="229" spans="1:11" ht="13.5" thickBot="1" x14ac:dyDescent="0.25">
      <c r="B229" s="31"/>
      <c r="C229" s="7" t="str">
        <f>UGAROMLITAL1001!B22</f>
        <v>Student 16</v>
      </c>
      <c r="D229" s="37">
        <f>UGAROMLITAL1001!F22</f>
        <v>0</v>
      </c>
      <c r="E229" s="37">
        <f>UGAROMLITAL1001!G22</f>
        <v>0</v>
      </c>
      <c r="F229" s="37">
        <f>UGAROMLITAL1001!H22</f>
        <v>0</v>
      </c>
      <c r="G229" s="37">
        <f>UGAROMLITAL1001!I22</f>
        <v>0</v>
      </c>
      <c r="H229" s="37">
        <f>UGAROMLITAL1001!J22</f>
        <v>0</v>
      </c>
      <c r="I229" s="38"/>
      <c r="J229" s="8">
        <f>UGAROMLITAL1001!K22</f>
        <v>0</v>
      </c>
      <c r="K229" s="36"/>
    </row>
    <row r="230" spans="1:11" x14ac:dyDescent="0.2">
      <c r="B230" s="31"/>
      <c r="C230" s="39"/>
      <c r="D230" s="33" t="s">
        <v>106</v>
      </c>
      <c r="E230" s="34" t="s">
        <v>107</v>
      </c>
      <c r="F230" s="34" t="s">
        <v>108</v>
      </c>
      <c r="G230" s="34" t="s">
        <v>109</v>
      </c>
      <c r="H230" s="34" t="s">
        <v>110</v>
      </c>
      <c r="I230" s="35" t="s">
        <v>111</v>
      </c>
      <c r="J230" s="6" t="s">
        <v>112</v>
      </c>
      <c r="K230" s="36"/>
    </row>
    <row r="231" spans="1:11" ht="13.5" thickBot="1" x14ac:dyDescent="0.25">
      <c r="B231" s="31"/>
      <c r="C231" s="40" t="str">
        <f>UGAROMLITAL1001!$C$2</f>
        <v>semeYYY</v>
      </c>
      <c r="D231" s="41">
        <f>UGAROMLITAL1001!L22</f>
        <v>0</v>
      </c>
      <c r="E231" s="41">
        <f>UGAROMLITAL1001!M22</f>
        <v>0</v>
      </c>
      <c r="F231" s="41">
        <f>UGAROMLITAL1001!N22</f>
        <v>0</v>
      </c>
      <c r="G231" s="41">
        <f>UGAROMLITAL1001!O22</f>
        <v>0</v>
      </c>
      <c r="H231" s="41">
        <f>UGAROMLITAL1001!P22</f>
        <v>0</v>
      </c>
      <c r="I231" s="41">
        <f>UGAROMLITAL1001!Q22</f>
        <v>0</v>
      </c>
      <c r="J231" s="42">
        <f>UGAROMLITAL1001!R22</f>
        <v>0</v>
      </c>
      <c r="K231" s="36"/>
    </row>
    <row r="232" spans="1:11" ht="13.5" thickBot="1" x14ac:dyDescent="0.25">
      <c r="B232" s="31"/>
      <c r="C232" s="9" t="s">
        <v>48</v>
      </c>
      <c r="D232" s="39"/>
      <c r="E232" s="39"/>
      <c r="F232" s="39"/>
      <c r="G232" s="39"/>
      <c r="H232" s="29"/>
      <c r="I232" s="29"/>
      <c r="J232" s="9"/>
      <c r="K232" s="36"/>
    </row>
    <row r="233" spans="1:11" ht="13.5" thickBot="1" x14ac:dyDescent="0.25">
      <c r="B233" s="31"/>
      <c r="C233" s="39" t="str">
        <f>UGAROMLITAL1001!$H$2</f>
        <v>ITAL1001</v>
      </c>
      <c r="D233" s="10" t="s">
        <v>115</v>
      </c>
      <c r="E233" s="6" t="s">
        <v>114</v>
      </c>
      <c r="F233" s="6" t="s">
        <v>49</v>
      </c>
      <c r="G233" s="6" t="s">
        <v>50</v>
      </c>
      <c r="H233" s="10" t="s">
        <v>113</v>
      </c>
      <c r="I233" s="11"/>
      <c r="J233" s="12" t="s">
        <v>51</v>
      </c>
      <c r="K233" s="36"/>
    </row>
    <row r="234" spans="1:11" ht="13.5" thickBot="1" x14ac:dyDescent="0.25">
      <c r="B234" s="31"/>
      <c r="C234" s="9" t="s">
        <v>52</v>
      </c>
      <c r="D234" s="43">
        <f>UGAROMLITAL1001!Z22</f>
        <v>0</v>
      </c>
      <c r="E234" s="43">
        <f>UGAROMLITAL1001!AA22</f>
        <v>0</v>
      </c>
      <c r="F234" s="43">
        <f>UGAROMLITAL1001!AB22</f>
        <v>0</v>
      </c>
      <c r="G234" s="43">
        <f>UGAROMLITAL1001!AC22</f>
        <v>0</v>
      </c>
      <c r="H234" s="43">
        <f>UGAROMLITAL1001!Y22</f>
        <v>0</v>
      </c>
      <c r="I234" s="36"/>
      <c r="J234" s="13">
        <f>UGAROMLITAL1001!E22</f>
        <v>0</v>
      </c>
      <c r="K234" s="36"/>
    </row>
    <row r="235" spans="1:11" ht="13.5" thickBot="1" x14ac:dyDescent="0.25">
      <c r="B235" s="31"/>
      <c r="C235" s="44" t="str">
        <f>UGAROMLITAL1001!$H$3</f>
        <v>##-###</v>
      </c>
      <c r="D235" s="39"/>
      <c r="E235" s="45"/>
      <c r="F235" s="39"/>
      <c r="G235" s="39"/>
      <c r="H235" s="39"/>
      <c r="I235" s="14"/>
      <c r="J235" s="15" t="str">
        <f>UGAROMLITAL1001!D22</f>
        <v/>
      </c>
      <c r="K235" s="36"/>
    </row>
    <row r="236" spans="1:11" x14ac:dyDescent="0.2">
      <c r="B236" s="31"/>
      <c r="C236" s="9" t="s">
        <v>54</v>
      </c>
      <c r="D236" s="16"/>
      <c r="E236" s="17" t="s">
        <v>55</v>
      </c>
      <c r="F236" s="46"/>
      <c r="G236" s="39"/>
      <c r="H236" s="39"/>
      <c r="I236" s="18" t="s">
        <v>53</v>
      </c>
      <c r="J236" s="19">
        <f ca="1">TODAY()</f>
        <v>41654</v>
      </c>
      <c r="K236" s="36"/>
    </row>
    <row r="237" spans="1:11" x14ac:dyDescent="0.2">
      <c r="B237" s="31"/>
      <c r="C237" s="40" t="str">
        <f>UGAROMLITAL1001!$C$3</f>
        <v>Name Name</v>
      </c>
      <c r="D237" s="20" t="s">
        <v>56</v>
      </c>
      <c r="E237" s="21" t="s">
        <v>57</v>
      </c>
      <c r="F237" s="22" t="s">
        <v>58</v>
      </c>
      <c r="G237" s="31"/>
      <c r="H237" s="23"/>
      <c r="I237" s="24"/>
      <c r="J237" s="18"/>
      <c r="K237" s="36"/>
    </row>
    <row r="238" spans="1:11" ht="13.5" thickBot="1" x14ac:dyDescent="0.25">
      <c r="B238" s="31"/>
      <c r="C238" s="39"/>
      <c r="D238" s="47"/>
      <c r="E238" s="48"/>
      <c r="F238" s="2"/>
      <c r="G238" s="39"/>
      <c r="H238" s="23"/>
      <c r="I238" s="23" t="s">
        <v>59</v>
      </c>
      <c r="J238" s="23" t="str">
        <f>C237</f>
        <v>Name Name</v>
      </c>
      <c r="K238" s="36"/>
    </row>
    <row r="239" spans="1:11" ht="13.5" thickBot="1" x14ac:dyDescent="0.25">
      <c r="B239" s="49"/>
      <c r="C239" s="50"/>
      <c r="D239" s="51"/>
      <c r="E239" s="51"/>
      <c r="F239" s="51"/>
      <c r="G239" s="50"/>
      <c r="H239" s="50"/>
      <c r="I239" s="50"/>
      <c r="J239" s="25"/>
      <c r="K239" s="52"/>
    </row>
    <row r="240" spans="1:11" x14ac:dyDescent="0.2">
      <c r="A240" s="53"/>
      <c r="B240" s="53"/>
      <c r="C240" s="53"/>
      <c r="D240" s="54"/>
      <c r="E240" s="54"/>
      <c r="F240" s="54"/>
      <c r="G240" s="53"/>
      <c r="H240" s="53"/>
      <c r="I240" s="53"/>
      <c r="J240" s="26"/>
      <c r="K240" s="53"/>
    </row>
    <row r="241" spans="1:11" ht="13.5" thickBot="1" x14ac:dyDescent="0.25"/>
    <row r="242" spans="1:11" ht="13.5" thickBot="1" x14ac:dyDescent="0.25">
      <c r="B242" s="28"/>
      <c r="C242" s="29"/>
      <c r="D242" s="29"/>
      <c r="E242" s="29"/>
      <c r="F242" s="29"/>
      <c r="G242" s="29"/>
      <c r="H242" s="29"/>
      <c r="I242" s="29"/>
      <c r="J242" s="5"/>
      <c r="K242" s="30"/>
    </row>
    <row r="243" spans="1:11" x14ac:dyDescent="0.2">
      <c r="B243" s="31"/>
      <c r="C243" s="32" t="s">
        <v>9</v>
      </c>
      <c r="D243" s="33" t="s">
        <v>100</v>
      </c>
      <c r="E243" s="34" t="s">
        <v>101</v>
      </c>
      <c r="F243" s="34" t="s">
        <v>102</v>
      </c>
      <c r="G243" s="34" t="s">
        <v>103</v>
      </c>
      <c r="H243" s="34" t="s">
        <v>104</v>
      </c>
      <c r="I243" s="35"/>
      <c r="J243" s="6" t="s">
        <v>47</v>
      </c>
      <c r="K243" s="36"/>
    </row>
    <row r="244" spans="1:11" ht="13.5" thickBot="1" x14ac:dyDescent="0.25">
      <c r="B244" s="31"/>
      <c r="C244" s="7" t="str">
        <f>UGAROMLITAL1001!B23</f>
        <v>Student 17</v>
      </c>
      <c r="D244" s="37">
        <f>UGAROMLITAL1001!F23</f>
        <v>0</v>
      </c>
      <c r="E244" s="37">
        <f>UGAROMLITAL1001!G23</f>
        <v>0</v>
      </c>
      <c r="F244" s="37">
        <f>UGAROMLITAL1001!H23</f>
        <v>0</v>
      </c>
      <c r="G244" s="37">
        <f>UGAROMLITAL1001!I23</f>
        <v>0</v>
      </c>
      <c r="H244" s="37">
        <f>UGAROMLITAL1001!J23</f>
        <v>0</v>
      </c>
      <c r="I244" s="38"/>
      <c r="J244" s="8">
        <f>UGAROMLITAL1001!K23</f>
        <v>0</v>
      </c>
      <c r="K244" s="36"/>
    </row>
    <row r="245" spans="1:11" x14ac:dyDescent="0.2">
      <c r="B245" s="31"/>
      <c r="C245" s="39"/>
      <c r="D245" s="33" t="s">
        <v>106</v>
      </c>
      <c r="E245" s="34" t="s">
        <v>107</v>
      </c>
      <c r="F245" s="34" t="s">
        <v>108</v>
      </c>
      <c r="G245" s="34" t="s">
        <v>109</v>
      </c>
      <c r="H245" s="34" t="s">
        <v>110</v>
      </c>
      <c r="I245" s="35" t="s">
        <v>111</v>
      </c>
      <c r="J245" s="6" t="s">
        <v>112</v>
      </c>
      <c r="K245" s="36"/>
    </row>
    <row r="246" spans="1:11" ht="13.5" thickBot="1" x14ac:dyDescent="0.25">
      <c r="B246" s="31"/>
      <c r="C246" s="40" t="str">
        <f>UGAROMLITAL1001!$C$2</f>
        <v>semeYYY</v>
      </c>
      <c r="D246" s="41">
        <f>UGAROMLITAL1001!L23</f>
        <v>0</v>
      </c>
      <c r="E246" s="41">
        <f>UGAROMLITAL1001!M23</f>
        <v>0</v>
      </c>
      <c r="F246" s="41">
        <f>UGAROMLITAL1001!N23</f>
        <v>0</v>
      </c>
      <c r="G246" s="41">
        <f>UGAROMLITAL1001!O23</f>
        <v>0</v>
      </c>
      <c r="H246" s="41">
        <f>UGAROMLITAL1001!P23</f>
        <v>0</v>
      </c>
      <c r="I246" s="41">
        <f>UGAROMLITAL1001!Q23</f>
        <v>0</v>
      </c>
      <c r="J246" s="42">
        <f>UGAROMLITAL1001!R23</f>
        <v>0</v>
      </c>
      <c r="K246" s="36"/>
    </row>
    <row r="247" spans="1:11" ht="13.5" thickBot="1" x14ac:dyDescent="0.25">
      <c r="B247" s="31"/>
      <c r="C247" s="9" t="s">
        <v>48</v>
      </c>
      <c r="D247" s="39"/>
      <c r="E247" s="39"/>
      <c r="F247" s="39"/>
      <c r="G247" s="39"/>
      <c r="H247" s="29"/>
      <c r="I247" s="29"/>
      <c r="J247" s="9"/>
      <c r="K247" s="36"/>
    </row>
    <row r="248" spans="1:11" ht="13.5" thickBot="1" x14ac:dyDescent="0.25">
      <c r="B248" s="31"/>
      <c r="C248" s="39" t="str">
        <f>UGAROMLITAL1001!$H$2</f>
        <v>ITAL1001</v>
      </c>
      <c r="D248" s="10" t="s">
        <v>115</v>
      </c>
      <c r="E248" s="6" t="s">
        <v>114</v>
      </c>
      <c r="F248" s="6" t="s">
        <v>49</v>
      </c>
      <c r="G248" s="6" t="s">
        <v>50</v>
      </c>
      <c r="H248" s="10" t="s">
        <v>113</v>
      </c>
      <c r="I248" s="11"/>
      <c r="J248" s="12" t="s">
        <v>51</v>
      </c>
      <c r="K248" s="36"/>
    </row>
    <row r="249" spans="1:11" ht="13.5" thickBot="1" x14ac:dyDescent="0.25">
      <c r="B249" s="31"/>
      <c r="C249" s="9" t="s">
        <v>52</v>
      </c>
      <c r="D249" s="43">
        <f>UGAROMLITAL1001!Z23</f>
        <v>0</v>
      </c>
      <c r="E249" s="43">
        <f>UGAROMLITAL1001!AA23</f>
        <v>0</v>
      </c>
      <c r="F249" s="43">
        <f>UGAROMLITAL1001!AB23</f>
        <v>0</v>
      </c>
      <c r="G249" s="43">
        <f>UGAROMLITAL1001!AC23</f>
        <v>0</v>
      </c>
      <c r="H249" s="43">
        <f>UGAROMLITAL1001!Y23</f>
        <v>0</v>
      </c>
      <c r="I249" s="36"/>
      <c r="J249" s="13">
        <f>UGAROMLITAL1001!E23</f>
        <v>0</v>
      </c>
      <c r="K249" s="36"/>
    </row>
    <row r="250" spans="1:11" ht="13.5" thickBot="1" x14ac:dyDescent="0.25">
      <c r="B250" s="31"/>
      <c r="C250" s="44" t="str">
        <f>UGAROMLITAL1001!$H$3</f>
        <v>##-###</v>
      </c>
      <c r="D250" s="39"/>
      <c r="E250" s="45"/>
      <c r="F250" s="39"/>
      <c r="G250" s="39"/>
      <c r="H250" s="39"/>
      <c r="I250" s="14"/>
      <c r="J250" s="15" t="str">
        <f>UGAROMLITAL1001!D23</f>
        <v/>
      </c>
      <c r="K250" s="36"/>
    </row>
    <row r="251" spans="1:11" x14ac:dyDescent="0.2">
      <c r="B251" s="31"/>
      <c r="C251" s="9" t="s">
        <v>54</v>
      </c>
      <c r="D251" s="16"/>
      <c r="E251" s="17" t="s">
        <v>55</v>
      </c>
      <c r="F251" s="46"/>
      <c r="G251" s="39"/>
      <c r="H251" s="39"/>
      <c r="I251" s="18" t="s">
        <v>53</v>
      </c>
      <c r="J251" s="19">
        <f ca="1">TODAY()</f>
        <v>41654</v>
      </c>
      <c r="K251" s="36"/>
    </row>
    <row r="252" spans="1:11" x14ac:dyDescent="0.2">
      <c r="B252" s="31"/>
      <c r="C252" s="40" t="str">
        <f>UGAROMLITAL1001!$C$3</f>
        <v>Name Name</v>
      </c>
      <c r="D252" s="20" t="s">
        <v>56</v>
      </c>
      <c r="E252" s="21" t="s">
        <v>57</v>
      </c>
      <c r="F252" s="22" t="s">
        <v>58</v>
      </c>
      <c r="G252" s="31"/>
      <c r="H252" s="23"/>
      <c r="I252" s="24"/>
      <c r="J252" s="18"/>
      <c r="K252" s="36"/>
    </row>
    <row r="253" spans="1:11" ht="13.5" thickBot="1" x14ac:dyDescent="0.25">
      <c r="B253" s="31"/>
      <c r="C253" s="39"/>
      <c r="D253" s="47"/>
      <c r="E253" s="48"/>
      <c r="F253" s="2"/>
      <c r="G253" s="39"/>
      <c r="H253" s="23"/>
      <c r="I253" s="23" t="s">
        <v>59</v>
      </c>
      <c r="J253" s="23" t="str">
        <f>C252</f>
        <v>Name Name</v>
      </c>
      <c r="K253" s="36"/>
    </row>
    <row r="254" spans="1:11" ht="13.5" thickBot="1" x14ac:dyDescent="0.25">
      <c r="B254" s="49"/>
      <c r="C254" s="50"/>
      <c r="D254" s="51"/>
      <c r="E254" s="51"/>
      <c r="F254" s="51"/>
      <c r="G254" s="50"/>
      <c r="H254" s="50"/>
      <c r="I254" s="50"/>
      <c r="J254" s="25"/>
      <c r="K254" s="52"/>
    </row>
    <row r="255" spans="1:11" x14ac:dyDescent="0.2">
      <c r="A255" s="53"/>
      <c r="B255" s="53"/>
      <c r="C255" s="53"/>
      <c r="D255" s="54"/>
      <c r="E255" s="54"/>
      <c r="F255" s="54"/>
      <c r="G255" s="53"/>
      <c r="H255" s="53"/>
      <c r="I255" s="53"/>
      <c r="J255" s="26"/>
      <c r="K255" s="53"/>
    </row>
    <row r="256" spans="1:11" ht="13.5" thickBot="1" x14ac:dyDescent="0.25"/>
    <row r="257" spans="1:11" ht="13.5" thickBot="1" x14ac:dyDescent="0.25">
      <c r="B257" s="28"/>
      <c r="C257" s="29"/>
      <c r="D257" s="29"/>
      <c r="E257" s="29"/>
      <c r="F257" s="29"/>
      <c r="G257" s="29"/>
      <c r="H257" s="29"/>
      <c r="I257" s="29"/>
      <c r="J257" s="5"/>
      <c r="K257" s="30"/>
    </row>
    <row r="258" spans="1:11" x14ac:dyDescent="0.2">
      <c r="B258" s="31"/>
      <c r="C258" s="32" t="s">
        <v>9</v>
      </c>
      <c r="D258" s="33" t="s">
        <v>100</v>
      </c>
      <c r="E258" s="34" t="s">
        <v>101</v>
      </c>
      <c r="F258" s="34" t="s">
        <v>102</v>
      </c>
      <c r="G258" s="34" t="s">
        <v>103</v>
      </c>
      <c r="H258" s="34" t="s">
        <v>104</v>
      </c>
      <c r="I258" s="35"/>
      <c r="J258" s="6" t="s">
        <v>47</v>
      </c>
      <c r="K258" s="36"/>
    </row>
    <row r="259" spans="1:11" ht="13.5" thickBot="1" x14ac:dyDescent="0.25">
      <c r="B259" s="31"/>
      <c r="C259" s="7" t="str">
        <f>UGAROMLITAL1001!B24</f>
        <v>Student 18</v>
      </c>
      <c r="D259" s="37">
        <f>UGAROMLITAL1001!F24</f>
        <v>0</v>
      </c>
      <c r="E259" s="37">
        <f>UGAROMLITAL1001!G24</f>
        <v>0</v>
      </c>
      <c r="F259" s="37">
        <f>UGAROMLITAL1001!H24</f>
        <v>0</v>
      </c>
      <c r="G259" s="37">
        <f>UGAROMLITAL1001!I24</f>
        <v>0</v>
      </c>
      <c r="H259" s="37">
        <f>UGAROMLITAL1001!J24</f>
        <v>0</v>
      </c>
      <c r="I259" s="38"/>
      <c r="J259" s="8">
        <f>UGAROMLITAL1001!K24</f>
        <v>0</v>
      </c>
      <c r="K259" s="36"/>
    </row>
    <row r="260" spans="1:11" x14ac:dyDescent="0.2">
      <c r="B260" s="31"/>
      <c r="C260" s="39"/>
      <c r="D260" s="33" t="s">
        <v>106</v>
      </c>
      <c r="E260" s="34" t="s">
        <v>107</v>
      </c>
      <c r="F260" s="34" t="s">
        <v>108</v>
      </c>
      <c r="G260" s="34" t="s">
        <v>109</v>
      </c>
      <c r="H260" s="34" t="s">
        <v>110</v>
      </c>
      <c r="I260" s="35" t="s">
        <v>111</v>
      </c>
      <c r="J260" s="6" t="s">
        <v>112</v>
      </c>
      <c r="K260" s="36"/>
    </row>
    <row r="261" spans="1:11" ht="13.5" thickBot="1" x14ac:dyDescent="0.25">
      <c r="B261" s="31"/>
      <c r="C261" s="40" t="str">
        <f>UGAROMLITAL1001!$C$2</f>
        <v>semeYYY</v>
      </c>
      <c r="D261" s="41">
        <f>UGAROMLITAL1001!L24</f>
        <v>0</v>
      </c>
      <c r="E261" s="41">
        <f>UGAROMLITAL1001!M24</f>
        <v>0</v>
      </c>
      <c r="F261" s="41">
        <f>UGAROMLITAL1001!N24</f>
        <v>0</v>
      </c>
      <c r="G261" s="41">
        <f>UGAROMLITAL1001!O24</f>
        <v>0</v>
      </c>
      <c r="H261" s="41">
        <f>UGAROMLITAL1001!P24</f>
        <v>0</v>
      </c>
      <c r="I261" s="41">
        <f>UGAROMLITAL1001!Q24</f>
        <v>0</v>
      </c>
      <c r="J261" s="42">
        <f>UGAROMLITAL1001!R24</f>
        <v>0</v>
      </c>
      <c r="K261" s="36"/>
    </row>
    <row r="262" spans="1:11" ht="13.5" thickBot="1" x14ac:dyDescent="0.25">
      <c r="B262" s="31"/>
      <c r="C262" s="9" t="s">
        <v>48</v>
      </c>
      <c r="D262" s="39"/>
      <c r="E262" s="39"/>
      <c r="F262" s="39"/>
      <c r="G262" s="39"/>
      <c r="H262" s="29"/>
      <c r="I262" s="29"/>
      <c r="J262" s="9"/>
      <c r="K262" s="36"/>
    </row>
    <row r="263" spans="1:11" ht="13.5" thickBot="1" x14ac:dyDescent="0.25">
      <c r="B263" s="31"/>
      <c r="C263" s="39" t="str">
        <f>UGAROMLITAL1001!$H$2</f>
        <v>ITAL1001</v>
      </c>
      <c r="D263" s="10" t="s">
        <v>115</v>
      </c>
      <c r="E263" s="6" t="s">
        <v>114</v>
      </c>
      <c r="F263" s="6" t="s">
        <v>49</v>
      </c>
      <c r="G263" s="6" t="s">
        <v>50</v>
      </c>
      <c r="H263" s="10" t="s">
        <v>113</v>
      </c>
      <c r="I263" s="11"/>
      <c r="J263" s="12" t="s">
        <v>51</v>
      </c>
      <c r="K263" s="36"/>
    </row>
    <row r="264" spans="1:11" ht="13.5" thickBot="1" x14ac:dyDescent="0.25">
      <c r="B264" s="31"/>
      <c r="C264" s="9" t="s">
        <v>52</v>
      </c>
      <c r="D264" s="43">
        <f>UGAROMLITAL1001!Z24</f>
        <v>0</v>
      </c>
      <c r="E264" s="43">
        <f>UGAROMLITAL1001!AA24</f>
        <v>0</v>
      </c>
      <c r="F264" s="43">
        <f>UGAROMLITAL1001!AB24</f>
        <v>0</v>
      </c>
      <c r="G264" s="43">
        <f>UGAROMLITAL1001!AC24</f>
        <v>0</v>
      </c>
      <c r="H264" s="43">
        <f>UGAROMLITAL1001!Y24</f>
        <v>0</v>
      </c>
      <c r="I264" s="36"/>
      <c r="J264" s="13">
        <f>UGAROMLITAL1001!E24</f>
        <v>0</v>
      </c>
      <c r="K264" s="36"/>
    </row>
    <row r="265" spans="1:11" ht="13.5" thickBot="1" x14ac:dyDescent="0.25">
      <c r="B265" s="31"/>
      <c r="C265" s="44" t="str">
        <f>UGAROMLITAL1001!$H$3</f>
        <v>##-###</v>
      </c>
      <c r="D265" s="39"/>
      <c r="E265" s="45"/>
      <c r="F265" s="39"/>
      <c r="G265" s="39"/>
      <c r="H265" s="39"/>
      <c r="I265" s="14"/>
      <c r="J265" s="15" t="str">
        <f>UGAROMLITAL1001!D24</f>
        <v/>
      </c>
      <c r="K265" s="36"/>
    </row>
    <row r="266" spans="1:11" x14ac:dyDescent="0.2">
      <c r="B266" s="31"/>
      <c r="C266" s="9" t="s">
        <v>54</v>
      </c>
      <c r="D266" s="16"/>
      <c r="E266" s="17" t="s">
        <v>55</v>
      </c>
      <c r="F266" s="46"/>
      <c r="G266" s="39"/>
      <c r="H266" s="39"/>
      <c r="I266" s="18" t="s">
        <v>53</v>
      </c>
      <c r="J266" s="19">
        <f ca="1">TODAY()</f>
        <v>41654</v>
      </c>
      <c r="K266" s="36"/>
    </row>
    <row r="267" spans="1:11" x14ac:dyDescent="0.2">
      <c r="B267" s="31"/>
      <c r="C267" s="40" t="str">
        <f>UGAROMLITAL1001!$C$3</f>
        <v>Name Name</v>
      </c>
      <c r="D267" s="20" t="s">
        <v>56</v>
      </c>
      <c r="E267" s="21" t="s">
        <v>57</v>
      </c>
      <c r="F267" s="22" t="s">
        <v>58</v>
      </c>
      <c r="G267" s="31"/>
      <c r="H267" s="23"/>
      <c r="I267" s="24"/>
      <c r="J267" s="18"/>
      <c r="K267" s="36"/>
    </row>
    <row r="268" spans="1:11" ht="13.5" thickBot="1" x14ac:dyDescent="0.25">
      <c r="B268" s="31"/>
      <c r="C268" s="39"/>
      <c r="D268" s="47"/>
      <c r="E268" s="48"/>
      <c r="F268" s="2"/>
      <c r="G268" s="39"/>
      <c r="H268" s="23"/>
      <c r="I268" s="23" t="s">
        <v>59</v>
      </c>
      <c r="J268" s="23" t="str">
        <f>C267</f>
        <v>Name Name</v>
      </c>
      <c r="K268" s="36"/>
    </row>
    <row r="269" spans="1:11" ht="13.5" thickBot="1" x14ac:dyDescent="0.25">
      <c r="B269" s="49"/>
      <c r="C269" s="50"/>
      <c r="D269" s="51"/>
      <c r="E269" s="51"/>
      <c r="F269" s="51"/>
      <c r="G269" s="50"/>
      <c r="H269" s="50"/>
      <c r="I269" s="50"/>
      <c r="J269" s="25"/>
      <c r="K269" s="52"/>
    </row>
    <row r="270" spans="1:11" x14ac:dyDescent="0.2">
      <c r="A270" s="53"/>
      <c r="B270" s="53"/>
      <c r="C270" s="53"/>
      <c r="D270" s="54"/>
      <c r="E270" s="54"/>
      <c r="F270" s="54"/>
      <c r="G270" s="53"/>
      <c r="H270" s="53"/>
      <c r="I270" s="53"/>
      <c r="J270" s="26"/>
      <c r="K270" s="53"/>
    </row>
    <row r="271" spans="1:11" ht="13.5" thickBot="1" x14ac:dyDescent="0.25"/>
    <row r="272" spans="1:11" ht="13.5" thickBot="1" x14ac:dyDescent="0.25">
      <c r="B272" s="28"/>
      <c r="C272" s="29"/>
      <c r="D272" s="29"/>
      <c r="E272" s="29"/>
      <c r="F272" s="29"/>
      <c r="G272" s="29"/>
      <c r="H272" s="29"/>
      <c r="I272" s="29"/>
      <c r="J272" s="5"/>
      <c r="K272" s="30"/>
    </row>
    <row r="273" spans="1:11" x14ac:dyDescent="0.2">
      <c r="B273" s="31"/>
      <c r="C273" s="32" t="s">
        <v>9</v>
      </c>
      <c r="D273" s="33" t="s">
        <v>100</v>
      </c>
      <c r="E273" s="34" t="s">
        <v>101</v>
      </c>
      <c r="F273" s="34" t="s">
        <v>102</v>
      </c>
      <c r="G273" s="34" t="s">
        <v>103</v>
      </c>
      <c r="H273" s="34" t="s">
        <v>104</v>
      </c>
      <c r="I273" s="35"/>
      <c r="J273" s="6" t="s">
        <v>47</v>
      </c>
      <c r="K273" s="36"/>
    </row>
    <row r="274" spans="1:11" ht="13.5" thickBot="1" x14ac:dyDescent="0.25">
      <c r="B274" s="31"/>
      <c r="C274" s="7" t="str">
        <f>UGAROMLITAL1001!B25</f>
        <v>Student 19</v>
      </c>
      <c r="D274" s="37">
        <f>UGAROMLITAL1001!F25</f>
        <v>0</v>
      </c>
      <c r="E274" s="37">
        <f>UGAROMLITAL1001!G25</f>
        <v>0</v>
      </c>
      <c r="F274" s="37">
        <f>UGAROMLITAL1001!H25</f>
        <v>0</v>
      </c>
      <c r="G274" s="37">
        <f>UGAROMLITAL1001!I25</f>
        <v>0</v>
      </c>
      <c r="H274" s="37">
        <f>UGAROMLITAL1001!J25</f>
        <v>0</v>
      </c>
      <c r="I274" s="38"/>
      <c r="J274" s="8">
        <f>UGAROMLITAL1001!K25</f>
        <v>0</v>
      </c>
      <c r="K274" s="36"/>
    </row>
    <row r="275" spans="1:11" x14ac:dyDescent="0.2">
      <c r="B275" s="31"/>
      <c r="C275" s="39"/>
      <c r="D275" s="33" t="s">
        <v>106</v>
      </c>
      <c r="E275" s="34" t="s">
        <v>107</v>
      </c>
      <c r="F275" s="34" t="s">
        <v>108</v>
      </c>
      <c r="G275" s="34" t="s">
        <v>109</v>
      </c>
      <c r="H275" s="34" t="s">
        <v>110</v>
      </c>
      <c r="I275" s="35" t="s">
        <v>111</v>
      </c>
      <c r="J275" s="6" t="s">
        <v>112</v>
      </c>
      <c r="K275" s="36"/>
    </row>
    <row r="276" spans="1:11" ht="13.5" thickBot="1" x14ac:dyDescent="0.25">
      <c r="B276" s="31"/>
      <c r="C276" s="40" t="str">
        <f>UGAROMLITAL1001!$C$2</f>
        <v>semeYYY</v>
      </c>
      <c r="D276" s="41">
        <f>UGAROMLITAL1001!L25</f>
        <v>0</v>
      </c>
      <c r="E276" s="41">
        <f>UGAROMLITAL1001!M25</f>
        <v>0</v>
      </c>
      <c r="F276" s="41">
        <f>UGAROMLITAL1001!N25</f>
        <v>0</v>
      </c>
      <c r="G276" s="41">
        <f>UGAROMLITAL1001!O25</f>
        <v>0</v>
      </c>
      <c r="H276" s="41">
        <f>UGAROMLITAL1001!P25</f>
        <v>0</v>
      </c>
      <c r="I276" s="41">
        <f>UGAROMLITAL1001!Q25</f>
        <v>0</v>
      </c>
      <c r="J276" s="42">
        <f>UGAROMLITAL1001!R25</f>
        <v>0</v>
      </c>
      <c r="K276" s="36"/>
    </row>
    <row r="277" spans="1:11" ht="13.5" thickBot="1" x14ac:dyDescent="0.25">
      <c r="B277" s="31"/>
      <c r="C277" s="9" t="s">
        <v>48</v>
      </c>
      <c r="D277" s="39"/>
      <c r="E277" s="39"/>
      <c r="F277" s="39"/>
      <c r="G277" s="39"/>
      <c r="H277" s="29"/>
      <c r="I277" s="29"/>
      <c r="J277" s="9"/>
      <c r="K277" s="36"/>
    </row>
    <row r="278" spans="1:11" ht="13.5" thickBot="1" x14ac:dyDescent="0.25">
      <c r="B278" s="31"/>
      <c r="C278" s="39" t="str">
        <f>UGAROMLITAL1001!$H$2</f>
        <v>ITAL1001</v>
      </c>
      <c r="D278" s="10" t="s">
        <v>115</v>
      </c>
      <c r="E278" s="6" t="s">
        <v>114</v>
      </c>
      <c r="F278" s="6" t="s">
        <v>49</v>
      </c>
      <c r="G278" s="6" t="s">
        <v>50</v>
      </c>
      <c r="H278" s="10" t="s">
        <v>113</v>
      </c>
      <c r="I278" s="11"/>
      <c r="J278" s="12" t="s">
        <v>51</v>
      </c>
      <c r="K278" s="36"/>
    </row>
    <row r="279" spans="1:11" ht="13.5" thickBot="1" x14ac:dyDescent="0.25">
      <c r="B279" s="31"/>
      <c r="C279" s="9" t="s">
        <v>52</v>
      </c>
      <c r="D279" s="43">
        <f>UGAROMLITAL1001!Z25</f>
        <v>0</v>
      </c>
      <c r="E279" s="43">
        <f>UGAROMLITAL1001!AA25</f>
        <v>0</v>
      </c>
      <c r="F279" s="43">
        <f>UGAROMLITAL1001!AB25</f>
        <v>0</v>
      </c>
      <c r="G279" s="43">
        <f>UGAROMLITAL1001!AC25</f>
        <v>0</v>
      </c>
      <c r="H279" s="43">
        <f>UGAROMLITAL1001!Y25</f>
        <v>0</v>
      </c>
      <c r="I279" s="36"/>
      <c r="J279" s="13">
        <f>UGAROMLITAL1001!E25</f>
        <v>0</v>
      </c>
      <c r="K279" s="36"/>
    </row>
    <row r="280" spans="1:11" ht="13.5" thickBot="1" x14ac:dyDescent="0.25">
      <c r="B280" s="31"/>
      <c r="C280" s="44" t="str">
        <f>UGAROMLITAL1001!$H$3</f>
        <v>##-###</v>
      </c>
      <c r="D280" s="39"/>
      <c r="E280" s="45"/>
      <c r="F280" s="39"/>
      <c r="G280" s="39"/>
      <c r="H280" s="39"/>
      <c r="I280" s="14"/>
      <c r="J280" s="15" t="str">
        <f>UGAROMLITAL1001!D25</f>
        <v/>
      </c>
      <c r="K280" s="36"/>
    </row>
    <row r="281" spans="1:11" x14ac:dyDescent="0.2">
      <c r="B281" s="31"/>
      <c r="C281" s="9" t="s">
        <v>54</v>
      </c>
      <c r="D281" s="16"/>
      <c r="E281" s="17" t="s">
        <v>55</v>
      </c>
      <c r="F281" s="46"/>
      <c r="G281" s="39"/>
      <c r="H281" s="39"/>
      <c r="I281" s="18" t="s">
        <v>53</v>
      </c>
      <c r="J281" s="19">
        <f ca="1">TODAY()</f>
        <v>41654</v>
      </c>
      <c r="K281" s="36"/>
    </row>
    <row r="282" spans="1:11" x14ac:dyDescent="0.2">
      <c r="B282" s="31"/>
      <c r="C282" s="40" t="str">
        <f>UGAROMLITAL1001!$C$3</f>
        <v>Name Name</v>
      </c>
      <c r="D282" s="20" t="s">
        <v>56</v>
      </c>
      <c r="E282" s="21" t="s">
        <v>57</v>
      </c>
      <c r="F282" s="22" t="s">
        <v>58</v>
      </c>
      <c r="G282" s="31"/>
      <c r="H282" s="23"/>
      <c r="I282" s="24"/>
      <c r="J282" s="18"/>
      <c r="K282" s="36"/>
    </row>
    <row r="283" spans="1:11" ht="13.5" thickBot="1" x14ac:dyDescent="0.25">
      <c r="B283" s="31"/>
      <c r="C283" s="39"/>
      <c r="D283" s="47"/>
      <c r="E283" s="48"/>
      <c r="F283" s="2"/>
      <c r="G283" s="39"/>
      <c r="H283" s="23"/>
      <c r="I283" s="23" t="s">
        <v>59</v>
      </c>
      <c r="J283" s="23" t="str">
        <f>C282</f>
        <v>Name Name</v>
      </c>
      <c r="K283" s="36"/>
    </row>
    <row r="284" spans="1:11" ht="13.5" thickBot="1" x14ac:dyDescent="0.25">
      <c r="B284" s="49"/>
      <c r="C284" s="50"/>
      <c r="D284" s="51"/>
      <c r="E284" s="51"/>
      <c r="F284" s="51"/>
      <c r="G284" s="50"/>
      <c r="H284" s="50"/>
      <c r="I284" s="50"/>
      <c r="J284" s="25"/>
      <c r="K284" s="52"/>
    </row>
    <row r="285" spans="1:11" x14ac:dyDescent="0.2">
      <c r="A285" s="53"/>
      <c r="B285" s="53"/>
      <c r="C285" s="53"/>
      <c r="D285" s="54"/>
      <c r="E285" s="54"/>
      <c r="F285" s="54"/>
      <c r="G285" s="53"/>
      <c r="H285" s="53"/>
      <c r="I285" s="53"/>
      <c r="J285" s="26"/>
      <c r="K285" s="53"/>
    </row>
    <row r="286" spans="1:11" ht="13.5" thickBot="1" x14ac:dyDescent="0.25"/>
    <row r="287" spans="1:11" ht="13.5" thickBot="1" x14ac:dyDescent="0.25">
      <c r="B287" s="28"/>
      <c r="C287" s="29"/>
      <c r="D287" s="29"/>
      <c r="E287" s="29"/>
      <c r="F287" s="29"/>
      <c r="G287" s="29"/>
      <c r="H287" s="29"/>
      <c r="I287" s="29"/>
      <c r="J287" s="5"/>
      <c r="K287" s="30"/>
    </row>
    <row r="288" spans="1:11" x14ac:dyDescent="0.2">
      <c r="B288" s="31"/>
      <c r="C288" s="32" t="s">
        <v>9</v>
      </c>
      <c r="D288" s="33" t="s">
        <v>100</v>
      </c>
      <c r="E288" s="34" t="s">
        <v>101</v>
      </c>
      <c r="F288" s="34" t="s">
        <v>102</v>
      </c>
      <c r="G288" s="34" t="s">
        <v>103</v>
      </c>
      <c r="H288" s="34" t="s">
        <v>104</v>
      </c>
      <c r="I288" s="35"/>
      <c r="J288" s="6" t="s">
        <v>47</v>
      </c>
      <c r="K288" s="36"/>
    </row>
    <row r="289" spans="1:11" ht="13.5" thickBot="1" x14ac:dyDescent="0.25">
      <c r="B289" s="31"/>
      <c r="C289" s="7" t="str">
        <f>UGAROMLITAL1001!B26</f>
        <v>Student 20</v>
      </c>
      <c r="D289" s="37">
        <f>UGAROMLITAL1001!F26</f>
        <v>0</v>
      </c>
      <c r="E289" s="37">
        <f>UGAROMLITAL1001!G26</f>
        <v>0</v>
      </c>
      <c r="F289" s="37">
        <f>UGAROMLITAL1001!H26</f>
        <v>0</v>
      </c>
      <c r="G289" s="37">
        <f>UGAROMLITAL1001!I26</f>
        <v>0</v>
      </c>
      <c r="H289" s="37">
        <f>UGAROMLITAL1001!J26</f>
        <v>0</v>
      </c>
      <c r="I289" s="38"/>
      <c r="J289" s="8">
        <f>UGAROMLITAL1001!K26</f>
        <v>0</v>
      </c>
      <c r="K289" s="36"/>
    </row>
    <row r="290" spans="1:11" x14ac:dyDescent="0.2">
      <c r="B290" s="31"/>
      <c r="C290" s="39"/>
      <c r="D290" s="33" t="s">
        <v>106</v>
      </c>
      <c r="E290" s="34" t="s">
        <v>107</v>
      </c>
      <c r="F290" s="34" t="s">
        <v>108</v>
      </c>
      <c r="G290" s="34" t="s">
        <v>109</v>
      </c>
      <c r="H290" s="34" t="s">
        <v>110</v>
      </c>
      <c r="I290" s="35" t="s">
        <v>111</v>
      </c>
      <c r="J290" s="6" t="s">
        <v>112</v>
      </c>
      <c r="K290" s="36"/>
    </row>
    <row r="291" spans="1:11" ht="13.5" thickBot="1" x14ac:dyDescent="0.25">
      <c r="B291" s="31"/>
      <c r="C291" s="40" t="str">
        <f>UGAROMLITAL1001!$C$2</f>
        <v>semeYYY</v>
      </c>
      <c r="D291" s="41">
        <f>UGAROMLITAL1001!L26</f>
        <v>0</v>
      </c>
      <c r="E291" s="41">
        <f>UGAROMLITAL1001!M26</f>
        <v>0</v>
      </c>
      <c r="F291" s="41">
        <f>UGAROMLITAL1001!N26</f>
        <v>0</v>
      </c>
      <c r="G291" s="41">
        <f>UGAROMLITAL1001!O26</f>
        <v>0</v>
      </c>
      <c r="H291" s="41">
        <f>UGAROMLITAL1001!P26</f>
        <v>0</v>
      </c>
      <c r="I291" s="41">
        <f>UGAROMLITAL1001!Q26</f>
        <v>0</v>
      </c>
      <c r="J291" s="42">
        <f>UGAROMLITAL1001!R26</f>
        <v>0</v>
      </c>
      <c r="K291" s="36"/>
    </row>
    <row r="292" spans="1:11" ht="13.5" thickBot="1" x14ac:dyDescent="0.25">
      <c r="B292" s="31"/>
      <c r="C292" s="9" t="s">
        <v>48</v>
      </c>
      <c r="D292" s="39"/>
      <c r="E292" s="39"/>
      <c r="F292" s="39"/>
      <c r="G292" s="39"/>
      <c r="H292" s="29"/>
      <c r="I292" s="29"/>
      <c r="J292" s="9"/>
      <c r="K292" s="36"/>
    </row>
    <row r="293" spans="1:11" ht="13.5" thickBot="1" x14ac:dyDescent="0.25">
      <c r="B293" s="31"/>
      <c r="C293" s="39" t="str">
        <f>UGAROMLITAL1001!$H$2</f>
        <v>ITAL1001</v>
      </c>
      <c r="D293" s="10" t="s">
        <v>115</v>
      </c>
      <c r="E293" s="6" t="s">
        <v>114</v>
      </c>
      <c r="F293" s="6" t="s">
        <v>49</v>
      </c>
      <c r="G293" s="6" t="s">
        <v>50</v>
      </c>
      <c r="H293" s="10" t="s">
        <v>113</v>
      </c>
      <c r="I293" s="11"/>
      <c r="J293" s="12" t="s">
        <v>51</v>
      </c>
      <c r="K293" s="36"/>
    </row>
    <row r="294" spans="1:11" ht="13.5" thickBot="1" x14ac:dyDescent="0.25">
      <c r="B294" s="31"/>
      <c r="C294" s="9" t="s">
        <v>52</v>
      </c>
      <c r="D294" s="43">
        <f>UGAROMLITAL1001!Z26</f>
        <v>0</v>
      </c>
      <c r="E294" s="43">
        <f>UGAROMLITAL1001!AA26</f>
        <v>0</v>
      </c>
      <c r="F294" s="43">
        <f>UGAROMLITAL1001!AB26</f>
        <v>0</v>
      </c>
      <c r="G294" s="43">
        <f>UGAROMLITAL1001!AC26</f>
        <v>0</v>
      </c>
      <c r="H294" s="43">
        <f>UGAROMLITAL1001!Y26</f>
        <v>0</v>
      </c>
      <c r="I294" s="36"/>
      <c r="J294" s="13">
        <f>UGAROMLITAL1001!E26</f>
        <v>0</v>
      </c>
      <c r="K294" s="36"/>
    </row>
    <row r="295" spans="1:11" ht="13.5" thickBot="1" x14ac:dyDescent="0.25">
      <c r="B295" s="31"/>
      <c r="C295" s="44" t="str">
        <f>UGAROMLITAL1001!$H$3</f>
        <v>##-###</v>
      </c>
      <c r="D295" s="39"/>
      <c r="E295" s="45"/>
      <c r="F295" s="39"/>
      <c r="G295" s="39"/>
      <c r="H295" s="39"/>
      <c r="I295" s="14"/>
      <c r="J295" s="15" t="str">
        <f>UGAROMLITAL1001!D26</f>
        <v/>
      </c>
      <c r="K295" s="36"/>
    </row>
    <row r="296" spans="1:11" x14ac:dyDescent="0.2">
      <c r="B296" s="31"/>
      <c r="C296" s="9" t="s">
        <v>54</v>
      </c>
      <c r="D296" s="16"/>
      <c r="E296" s="17" t="s">
        <v>55</v>
      </c>
      <c r="F296" s="46"/>
      <c r="G296" s="39"/>
      <c r="H296" s="39"/>
      <c r="I296" s="18" t="s">
        <v>53</v>
      </c>
      <c r="J296" s="19">
        <f ca="1">TODAY()</f>
        <v>41654</v>
      </c>
      <c r="K296" s="36"/>
    </row>
    <row r="297" spans="1:11" x14ac:dyDescent="0.2">
      <c r="B297" s="31"/>
      <c r="C297" s="40" t="str">
        <f>UGAROMLITAL1001!$C$3</f>
        <v>Name Name</v>
      </c>
      <c r="D297" s="20" t="s">
        <v>56</v>
      </c>
      <c r="E297" s="21" t="s">
        <v>57</v>
      </c>
      <c r="F297" s="22" t="s">
        <v>58</v>
      </c>
      <c r="G297" s="31"/>
      <c r="H297" s="23"/>
      <c r="I297" s="24"/>
      <c r="J297" s="18"/>
      <c r="K297" s="36"/>
    </row>
    <row r="298" spans="1:11" ht="13.5" thickBot="1" x14ac:dyDescent="0.25">
      <c r="B298" s="31"/>
      <c r="C298" s="39"/>
      <c r="D298" s="47"/>
      <c r="E298" s="48"/>
      <c r="F298" s="2"/>
      <c r="G298" s="39"/>
      <c r="H298" s="23"/>
      <c r="I298" s="23" t="s">
        <v>59</v>
      </c>
      <c r="J298" s="23" t="str">
        <f>C297</f>
        <v>Name Name</v>
      </c>
      <c r="K298" s="36"/>
    </row>
    <row r="299" spans="1:11" ht="13.5" thickBot="1" x14ac:dyDescent="0.25">
      <c r="B299" s="49"/>
      <c r="C299" s="50"/>
      <c r="D299" s="51"/>
      <c r="E299" s="51"/>
      <c r="F299" s="51"/>
      <c r="G299" s="50"/>
      <c r="H299" s="50"/>
      <c r="I299" s="50"/>
      <c r="J299" s="25"/>
      <c r="K299" s="52"/>
    </row>
    <row r="300" spans="1:11" x14ac:dyDescent="0.2">
      <c r="A300" s="53"/>
      <c r="B300" s="53"/>
      <c r="C300" s="53"/>
      <c r="D300" s="54"/>
      <c r="E300" s="54"/>
      <c r="F300" s="54"/>
      <c r="G300" s="53"/>
      <c r="H300" s="53"/>
      <c r="I300" s="53"/>
      <c r="J300" s="26"/>
      <c r="K300" s="53"/>
    </row>
    <row r="301" spans="1:11" ht="13.5" thickBot="1" x14ac:dyDescent="0.25"/>
    <row r="302" spans="1:11" ht="13.5" thickBot="1" x14ac:dyDescent="0.25">
      <c r="B302" s="28"/>
      <c r="C302" s="29"/>
      <c r="D302" s="29"/>
      <c r="E302" s="29"/>
      <c r="F302" s="29"/>
      <c r="G302" s="29"/>
      <c r="H302" s="29"/>
      <c r="I302" s="29"/>
      <c r="J302" s="5"/>
      <c r="K302" s="30"/>
    </row>
    <row r="303" spans="1:11" x14ac:dyDescent="0.2">
      <c r="B303" s="31"/>
      <c r="C303" s="32" t="s">
        <v>9</v>
      </c>
      <c r="D303" s="33" t="s">
        <v>100</v>
      </c>
      <c r="E303" s="34" t="s">
        <v>101</v>
      </c>
      <c r="F303" s="34" t="s">
        <v>102</v>
      </c>
      <c r="G303" s="34" t="s">
        <v>103</v>
      </c>
      <c r="H303" s="34" t="s">
        <v>104</v>
      </c>
      <c r="I303" s="35"/>
      <c r="J303" s="6" t="s">
        <v>47</v>
      </c>
      <c r="K303" s="36"/>
    </row>
    <row r="304" spans="1:11" ht="13.5" thickBot="1" x14ac:dyDescent="0.25">
      <c r="B304" s="31"/>
      <c r="C304" s="7" t="str">
        <f>UGAROMLITAL1001!B27</f>
        <v>Student 21</v>
      </c>
      <c r="D304" s="37">
        <f>UGAROMLITAL1001!F27</f>
        <v>0</v>
      </c>
      <c r="E304" s="37">
        <f>UGAROMLITAL1001!G27</f>
        <v>0</v>
      </c>
      <c r="F304" s="37">
        <f>UGAROMLITAL1001!H27</f>
        <v>0</v>
      </c>
      <c r="G304" s="37">
        <f>UGAROMLITAL1001!I27</f>
        <v>0</v>
      </c>
      <c r="H304" s="37">
        <f>UGAROMLITAL1001!J27</f>
        <v>0</v>
      </c>
      <c r="I304" s="38"/>
      <c r="J304" s="8">
        <f>UGAROMLITAL1001!K27</f>
        <v>0</v>
      </c>
      <c r="K304" s="36"/>
    </row>
    <row r="305" spans="1:11" x14ac:dyDescent="0.2">
      <c r="B305" s="31"/>
      <c r="C305" s="39"/>
      <c r="D305" s="33" t="s">
        <v>106</v>
      </c>
      <c r="E305" s="34" t="s">
        <v>107</v>
      </c>
      <c r="F305" s="34" t="s">
        <v>108</v>
      </c>
      <c r="G305" s="34" t="s">
        <v>109</v>
      </c>
      <c r="H305" s="34" t="s">
        <v>110</v>
      </c>
      <c r="I305" s="35" t="s">
        <v>111</v>
      </c>
      <c r="J305" s="6" t="s">
        <v>112</v>
      </c>
      <c r="K305" s="36"/>
    </row>
    <row r="306" spans="1:11" ht="13.5" thickBot="1" x14ac:dyDescent="0.25">
      <c r="B306" s="31"/>
      <c r="C306" s="40" t="str">
        <f>UGAROMLITAL1001!$C$2</f>
        <v>semeYYY</v>
      </c>
      <c r="D306" s="41">
        <f>UGAROMLITAL1001!L27</f>
        <v>0</v>
      </c>
      <c r="E306" s="41">
        <f>UGAROMLITAL1001!M27</f>
        <v>0</v>
      </c>
      <c r="F306" s="41">
        <f>UGAROMLITAL1001!N27</f>
        <v>0</v>
      </c>
      <c r="G306" s="41">
        <f>UGAROMLITAL1001!O27</f>
        <v>0</v>
      </c>
      <c r="H306" s="41">
        <f>UGAROMLITAL1001!P27</f>
        <v>0</v>
      </c>
      <c r="I306" s="41">
        <f>UGAROMLITAL1001!Q27</f>
        <v>0</v>
      </c>
      <c r="J306" s="42">
        <f>UGAROMLITAL1001!R27</f>
        <v>0</v>
      </c>
      <c r="K306" s="36"/>
    </row>
    <row r="307" spans="1:11" ht="13.5" thickBot="1" x14ac:dyDescent="0.25">
      <c r="B307" s="31"/>
      <c r="C307" s="9" t="s">
        <v>48</v>
      </c>
      <c r="D307" s="39"/>
      <c r="E307" s="39"/>
      <c r="F307" s="39"/>
      <c r="G307" s="39"/>
      <c r="H307" s="29"/>
      <c r="I307" s="29"/>
      <c r="J307" s="9"/>
      <c r="K307" s="36"/>
    </row>
    <row r="308" spans="1:11" ht="13.5" thickBot="1" x14ac:dyDescent="0.25">
      <c r="B308" s="31"/>
      <c r="C308" s="39" t="str">
        <f>UGAROMLITAL1001!$H$2</f>
        <v>ITAL1001</v>
      </c>
      <c r="D308" s="10" t="s">
        <v>115</v>
      </c>
      <c r="E308" s="6" t="s">
        <v>114</v>
      </c>
      <c r="F308" s="6" t="s">
        <v>49</v>
      </c>
      <c r="G308" s="6" t="s">
        <v>50</v>
      </c>
      <c r="H308" s="10" t="s">
        <v>113</v>
      </c>
      <c r="I308" s="11"/>
      <c r="J308" s="12" t="s">
        <v>51</v>
      </c>
      <c r="K308" s="36"/>
    </row>
    <row r="309" spans="1:11" ht="13.5" thickBot="1" x14ac:dyDescent="0.25">
      <c r="B309" s="31"/>
      <c r="C309" s="9" t="s">
        <v>52</v>
      </c>
      <c r="D309" s="43">
        <f>UGAROMLITAL1001!Z27</f>
        <v>0</v>
      </c>
      <c r="E309" s="43">
        <f>UGAROMLITAL1001!AA27</f>
        <v>0</v>
      </c>
      <c r="F309" s="43">
        <f>UGAROMLITAL1001!AB27</f>
        <v>0</v>
      </c>
      <c r="G309" s="43">
        <f>UGAROMLITAL1001!AC27</f>
        <v>0</v>
      </c>
      <c r="H309" s="43">
        <f>UGAROMLITAL1001!Y27</f>
        <v>0</v>
      </c>
      <c r="I309" s="36"/>
      <c r="J309" s="13">
        <f>UGAROMLITAL1001!E27</f>
        <v>0</v>
      </c>
      <c r="K309" s="36"/>
    </row>
    <row r="310" spans="1:11" ht="13.5" thickBot="1" x14ac:dyDescent="0.25">
      <c r="B310" s="31"/>
      <c r="C310" s="44" t="str">
        <f>UGAROMLITAL1001!$H$3</f>
        <v>##-###</v>
      </c>
      <c r="D310" s="39"/>
      <c r="E310" s="45"/>
      <c r="F310" s="39"/>
      <c r="G310" s="39"/>
      <c r="H310" s="39"/>
      <c r="I310" s="14"/>
      <c r="J310" s="15" t="str">
        <f>UGAROMLITAL1001!D27</f>
        <v/>
      </c>
      <c r="K310" s="36"/>
    </row>
    <row r="311" spans="1:11" x14ac:dyDescent="0.2">
      <c r="B311" s="31"/>
      <c r="C311" s="9" t="s">
        <v>54</v>
      </c>
      <c r="D311" s="16"/>
      <c r="E311" s="17" t="s">
        <v>55</v>
      </c>
      <c r="F311" s="46"/>
      <c r="G311" s="39"/>
      <c r="H311" s="39"/>
      <c r="I311" s="18" t="s">
        <v>53</v>
      </c>
      <c r="J311" s="19">
        <f ca="1">TODAY()</f>
        <v>41654</v>
      </c>
      <c r="K311" s="36"/>
    </row>
    <row r="312" spans="1:11" x14ac:dyDescent="0.2">
      <c r="B312" s="31"/>
      <c r="C312" s="40" t="str">
        <f>UGAROMLITAL1001!$C$3</f>
        <v>Name Name</v>
      </c>
      <c r="D312" s="20" t="s">
        <v>56</v>
      </c>
      <c r="E312" s="21" t="s">
        <v>57</v>
      </c>
      <c r="F312" s="22" t="s">
        <v>58</v>
      </c>
      <c r="G312" s="31"/>
      <c r="H312" s="23"/>
      <c r="I312" s="24"/>
      <c r="J312" s="18"/>
      <c r="K312" s="36"/>
    </row>
    <row r="313" spans="1:11" ht="13.5" thickBot="1" x14ac:dyDescent="0.25">
      <c r="B313" s="31"/>
      <c r="C313" s="39"/>
      <c r="D313" s="47"/>
      <c r="E313" s="48"/>
      <c r="F313" s="2"/>
      <c r="G313" s="39"/>
      <c r="H313" s="23"/>
      <c r="I313" s="23" t="s">
        <v>59</v>
      </c>
      <c r="J313" s="23" t="str">
        <f>C312</f>
        <v>Name Name</v>
      </c>
      <c r="K313" s="36"/>
    </row>
    <row r="314" spans="1:11" ht="13.5" thickBot="1" x14ac:dyDescent="0.25">
      <c r="B314" s="49"/>
      <c r="C314" s="50"/>
      <c r="D314" s="51"/>
      <c r="E314" s="51"/>
      <c r="F314" s="51"/>
      <c r="G314" s="50"/>
      <c r="H314" s="50"/>
      <c r="I314" s="50"/>
      <c r="J314" s="25"/>
      <c r="K314" s="52"/>
    </row>
    <row r="315" spans="1:11" x14ac:dyDescent="0.2">
      <c r="A315" s="53"/>
      <c r="B315" s="53"/>
      <c r="C315" s="53"/>
      <c r="D315" s="54"/>
      <c r="E315" s="54"/>
      <c r="F315" s="54"/>
      <c r="G315" s="53"/>
      <c r="H315" s="53"/>
      <c r="I315" s="53"/>
      <c r="J315" s="26"/>
      <c r="K315" s="53"/>
    </row>
    <row r="316" spans="1:11" ht="13.5" thickBot="1" x14ac:dyDescent="0.25"/>
    <row r="317" spans="1:11" ht="13.5" thickBot="1" x14ac:dyDescent="0.25">
      <c r="B317" s="28"/>
      <c r="C317" s="29"/>
      <c r="D317" s="29"/>
      <c r="E317" s="29"/>
      <c r="F317" s="29"/>
      <c r="G317" s="29"/>
      <c r="H317" s="29"/>
      <c r="I317" s="29"/>
      <c r="J317" s="5"/>
      <c r="K317" s="30"/>
    </row>
    <row r="318" spans="1:11" x14ac:dyDescent="0.2">
      <c r="B318" s="31"/>
      <c r="C318" s="32" t="s">
        <v>9</v>
      </c>
      <c r="D318" s="33" t="s">
        <v>100</v>
      </c>
      <c r="E318" s="34" t="s">
        <v>101</v>
      </c>
      <c r="F318" s="34" t="s">
        <v>102</v>
      </c>
      <c r="G318" s="34" t="s">
        <v>103</v>
      </c>
      <c r="H318" s="34" t="s">
        <v>104</v>
      </c>
      <c r="I318" s="35"/>
      <c r="J318" s="6" t="s">
        <v>47</v>
      </c>
      <c r="K318" s="36"/>
    </row>
    <row r="319" spans="1:11" ht="13.5" thickBot="1" x14ac:dyDescent="0.25">
      <c r="B319" s="31"/>
      <c r="C319" s="7" t="str">
        <f>UGAROMLITAL1001!B28</f>
        <v>Student 22</v>
      </c>
      <c r="D319" s="37">
        <f>UGAROMLITAL1001!F28</f>
        <v>0</v>
      </c>
      <c r="E319" s="37">
        <f>UGAROMLITAL1001!G28</f>
        <v>0</v>
      </c>
      <c r="F319" s="37">
        <f>UGAROMLITAL1001!H28</f>
        <v>0</v>
      </c>
      <c r="G319" s="37">
        <f>UGAROMLITAL1001!I28</f>
        <v>0</v>
      </c>
      <c r="H319" s="37">
        <f>UGAROMLITAL1001!J28</f>
        <v>0</v>
      </c>
      <c r="I319" s="38"/>
      <c r="J319" s="8">
        <f>UGAROMLITAL1001!K28</f>
        <v>0</v>
      </c>
      <c r="K319" s="36"/>
    </row>
    <row r="320" spans="1:11" x14ac:dyDescent="0.2">
      <c r="B320" s="31"/>
      <c r="C320" s="39"/>
      <c r="D320" s="33" t="s">
        <v>106</v>
      </c>
      <c r="E320" s="34" t="s">
        <v>107</v>
      </c>
      <c r="F320" s="34" t="s">
        <v>108</v>
      </c>
      <c r="G320" s="34" t="s">
        <v>109</v>
      </c>
      <c r="H320" s="34" t="s">
        <v>110</v>
      </c>
      <c r="I320" s="35" t="s">
        <v>111</v>
      </c>
      <c r="J320" s="6" t="s">
        <v>112</v>
      </c>
      <c r="K320" s="36"/>
    </row>
    <row r="321" spans="1:11" ht="13.5" thickBot="1" x14ac:dyDescent="0.25">
      <c r="B321" s="31"/>
      <c r="C321" s="40" t="str">
        <f>UGAROMLITAL1001!$C$2</f>
        <v>semeYYY</v>
      </c>
      <c r="D321" s="41">
        <f>UGAROMLITAL1001!L28</f>
        <v>0</v>
      </c>
      <c r="E321" s="41">
        <f>UGAROMLITAL1001!M28</f>
        <v>0</v>
      </c>
      <c r="F321" s="41">
        <f>UGAROMLITAL1001!N28</f>
        <v>0</v>
      </c>
      <c r="G321" s="41">
        <f>UGAROMLITAL1001!O28</f>
        <v>0</v>
      </c>
      <c r="H321" s="41">
        <f>UGAROMLITAL1001!P28</f>
        <v>0</v>
      </c>
      <c r="I321" s="41">
        <f>UGAROMLITAL1001!Q28</f>
        <v>0</v>
      </c>
      <c r="J321" s="42">
        <f>UGAROMLITAL1001!R28</f>
        <v>0</v>
      </c>
      <c r="K321" s="36"/>
    </row>
    <row r="322" spans="1:11" ht="13.5" thickBot="1" x14ac:dyDescent="0.25">
      <c r="B322" s="31"/>
      <c r="C322" s="9" t="s">
        <v>48</v>
      </c>
      <c r="D322" s="39"/>
      <c r="E322" s="39"/>
      <c r="F322" s="39"/>
      <c r="G322" s="39"/>
      <c r="H322" s="29"/>
      <c r="I322" s="29"/>
      <c r="J322" s="9"/>
      <c r="K322" s="36"/>
    </row>
    <row r="323" spans="1:11" ht="13.5" thickBot="1" x14ac:dyDescent="0.25">
      <c r="B323" s="31"/>
      <c r="C323" s="39" t="str">
        <f>UGAROMLITAL1001!$H$2</f>
        <v>ITAL1001</v>
      </c>
      <c r="D323" s="10" t="s">
        <v>115</v>
      </c>
      <c r="E323" s="6" t="s">
        <v>114</v>
      </c>
      <c r="F323" s="6" t="s">
        <v>49</v>
      </c>
      <c r="G323" s="6" t="s">
        <v>50</v>
      </c>
      <c r="H323" s="10" t="s">
        <v>113</v>
      </c>
      <c r="I323" s="11"/>
      <c r="J323" s="12" t="s">
        <v>51</v>
      </c>
      <c r="K323" s="36"/>
    </row>
    <row r="324" spans="1:11" ht="13.5" thickBot="1" x14ac:dyDescent="0.25">
      <c r="B324" s="31"/>
      <c r="C324" s="9" t="s">
        <v>52</v>
      </c>
      <c r="D324" s="43">
        <f>UGAROMLITAL1001!Z28</f>
        <v>0</v>
      </c>
      <c r="E324" s="43">
        <f>UGAROMLITAL1001!AA28</f>
        <v>0</v>
      </c>
      <c r="F324" s="43">
        <f>UGAROMLITAL1001!AB28</f>
        <v>0</v>
      </c>
      <c r="G324" s="43">
        <f>UGAROMLITAL1001!AC28</f>
        <v>0</v>
      </c>
      <c r="H324" s="43">
        <f>UGAROMLITAL1001!Y28</f>
        <v>0</v>
      </c>
      <c r="I324" s="36"/>
      <c r="J324" s="13">
        <f>UGAROMLITAL1001!E28</f>
        <v>0</v>
      </c>
      <c r="K324" s="36"/>
    </row>
    <row r="325" spans="1:11" ht="13.5" thickBot="1" x14ac:dyDescent="0.25">
      <c r="B325" s="31"/>
      <c r="C325" s="44" t="str">
        <f>UGAROMLITAL1001!$H$3</f>
        <v>##-###</v>
      </c>
      <c r="D325" s="39"/>
      <c r="E325" s="45"/>
      <c r="F325" s="39"/>
      <c r="G325" s="39"/>
      <c r="H325" s="39"/>
      <c r="I325" s="14"/>
      <c r="J325" s="15" t="str">
        <f>UGAROMLITAL1001!D28</f>
        <v/>
      </c>
      <c r="K325" s="36"/>
    </row>
    <row r="326" spans="1:11" x14ac:dyDescent="0.2">
      <c r="B326" s="31"/>
      <c r="C326" s="9" t="s">
        <v>54</v>
      </c>
      <c r="D326" s="16"/>
      <c r="E326" s="17" t="s">
        <v>55</v>
      </c>
      <c r="F326" s="46"/>
      <c r="G326" s="39"/>
      <c r="H326" s="39"/>
      <c r="I326" s="18" t="s">
        <v>53</v>
      </c>
      <c r="J326" s="19">
        <f ca="1">TODAY()</f>
        <v>41654</v>
      </c>
      <c r="K326" s="36"/>
    </row>
    <row r="327" spans="1:11" x14ac:dyDescent="0.2">
      <c r="B327" s="31"/>
      <c r="C327" s="40" t="str">
        <f>UGAROMLITAL1001!$C$3</f>
        <v>Name Name</v>
      </c>
      <c r="D327" s="20" t="s">
        <v>56</v>
      </c>
      <c r="E327" s="21" t="s">
        <v>57</v>
      </c>
      <c r="F327" s="22" t="s">
        <v>58</v>
      </c>
      <c r="G327" s="31"/>
      <c r="H327" s="23"/>
      <c r="I327" s="24"/>
      <c r="J327" s="18"/>
      <c r="K327" s="36"/>
    </row>
    <row r="328" spans="1:11" ht="13.5" thickBot="1" x14ac:dyDescent="0.25">
      <c r="B328" s="31"/>
      <c r="C328" s="39"/>
      <c r="D328" s="47"/>
      <c r="E328" s="48"/>
      <c r="F328" s="2"/>
      <c r="G328" s="39"/>
      <c r="H328" s="23"/>
      <c r="I328" s="23" t="s">
        <v>59</v>
      </c>
      <c r="J328" s="23" t="str">
        <f>C327</f>
        <v>Name Name</v>
      </c>
      <c r="K328" s="36"/>
    </row>
    <row r="329" spans="1:11" ht="13.5" thickBot="1" x14ac:dyDescent="0.25">
      <c r="B329" s="49"/>
      <c r="C329" s="50"/>
      <c r="D329" s="51"/>
      <c r="E329" s="51"/>
      <c r="F329" s="51"/>
      <c r="G329" s="50"/>
      <c r="H329" s="50"/>
      <c r="I329" s="50"/>
      <c r="J329" s="25"/>
      <c r="K329" s="52"/>
    </row>
    <row r="330" spans="1:11" x14ac:dyDescent="0.2">
      <c r="A330" s="53"/>
      <c r="B330" s="53"/>
      <c r="C330" s="53"/>
      <c r="D330" s="54"/>
      <c r="E330" s="54"/>
      <c r="F330" s="54"/>
      <c r="G330" s="53"/>
      <c r="H330" s="53"/>
      <c r="I330" s="53"/>
      <c r="J330" s="26"/>
      <c r="K330" s="53"/>
    </row>
    <row r="331" spans="1:11" ht="13.5" thickBot="1" x14ac:dyDescent="0.25"/>
    <row r="332" spans="1:11" ht="13.5" thickBot="1" x14ac:dyDescent="0.25">
      <c r="B332" s="28"/>
      <c r="C332" s="29"/>
      <c r="D332" s="29"/>
      <c r="E332" s="29"/>
      <c r="F332" s="29"/>
      <c r="G332" s="29"/>
      <c r="H332" s="29"/>
      <c r="I332" s="29"/>
      <c r="J332" s="5"/>
      <c r="K332" s="30"/>
    </row>
    <row r="333" spans="1:11" x14ac:dyDescent="0.2">
      <c r="B333" s="31"/>
      <c r="C333" s="32" t="s">
        <v>9</v>
      </c>
      <c r="D333" s="33" t="s">
        <v>100</v>
      </c>
      <c r="E333" s="34" t="s">
        <v>101</v>
      </c>
      <c r="F333" s="34" t="s">
        <v>102</v>
      </c>
      <c r="G333" s="34" t="s">
        <v>103</v>
      </c>
      <c r="H333" s="34" t="s">
        <v>104</v>
      </c>
      <c r="I333" s="35"/>
      <c r="J333" s="6" t="s">
        <v>47</v>
      </c>
      <c r="K333" s="36"/>
    </row>
    <row r="334" spans="1:11" ht="13.5" thickBot="1" x14ac:dyDescent="0.25">
      <c r="B334" s="31"/>
      <c r="C334" s="7" t="str">
        <f>UGAROMLITAL1001!B29</f>
        <v>Student 23</v>
      </c>
      <c r="D334" s="37">
        <f>UGAROMLITAL1001!F29</f>
        <v>0</v>
      </c>
      <c r="E334" s="37">
        <f>UGAROMLITAL1001!G29</f>
        <v>0</v>
      </c>
      <c r="F334" s="37">
        <f>UGAROMLITAL1001!H29</f>
        <v>0</v>
      </c>
      <c r="G334" s="37">
        <f>UGAROMLITAL1001!I29</f>
        <v>0</v>
      </c>
      <c r="H334" s="37">
        <f>UGAROMLITAL1001!J29</f>
        <v>0</v>
      </c>
      <c r="I334" s="38"/>
      <c r="J334" s="8">
        <f>UGAROMLITAL1001!K29</f>
        <v>0</v>
      </c>
      <c r="K334" s="36"/>
    </row>
    <row r="335" spans="1:11" x14ac:dyDescent="0.2">
      <c r="B335" s="31"/>
      <c r="C335" s="39"/>
      <c r="D335" s="33" t="s">
        <v>106</v>
      </c>
      <c r="E335" s="34" t="s">
        <v>107</v>
      </c>
      <c r="F335" s="34" t="s">
        <v>108</v>
      </c>
      <c r="G335" s="34" t="s">
        <v>109</v>
      </c>
      <c r="H335" s="34" t="s">
        <v>110</v>
      </c>
      <c r="I335" s="35" t="s">
        <v>111</v>
      </c>
      <c r="J335" s="6" t="s">
        <v>112</v>
      </c>
      <c r="K335" s="36"/>
    </row>
    <row r="336" spans="1:11" ht="13.5" thickBot="1" x14ac:dyDescent="0.25">
      <c r="B336" s="31"/>
      <c r="C336" s="40" t="str">
        <f>UGAROMLITAL1001!$C$2</f>
        <v>semeYYY</v>
      </c>
      <c r="D336" s="41">
        <f>UGAROMLITAL1001!L29</f>
        <v>0</v>
      </c>
      <c r="E336" s="41">
        <f>UGAROMLITAL1001!M29</f>
        <v>0</v>
      </c>
      <c r="F336" s="41">
        <f>UGAROMLITAL1001!N29</f>
        <v>0</v>
      </c>
      <c r="G336" s="41">
        <f>UGAROMLITAL1001!O29</f>
        <v>0</v>
      </c>
      <c r="H336" s="41">
        <f>UGAROMLITAL1001!P29</f>
        <v>0</v>
      </c>
      <c r="I336" s="41">
        <f>UGAROMLITAL1001!Q29</f>
        <v>0</v>
      </c>
      <c r="J336" s="42">
        <f>UGAROMLITAL1001!R29</f>
        <v>0</v>
      </c>
      <c r="K336" s="36"/>
    </row>
    <row r="337" spans="1:11" ht="13.5" thickBot="1" x14ac:dyDescent="0.25">
      <c r="B337" s="31"/>
      <c r="C337" s="9" t="s">
        <v>48</v>
      </c>
      <c r="D337" s="39"/>
      <c r="E337" s="39"/>
      <c r="F337" s="39"/>
      <c r="G337" s="39"/>
      <c r="H337" s="29"/>
      <c r="I337" s="29"/>
      <c r="J337" s="9"/>
      <c r="K337" s="36"/>
    </row>
    <row r="338" spans="1:11" ht="13.5" thickBot="1" x14ac:dyDescent="0.25">
      <c r="B338" s="31"/>
      <c r="C338" s="39" t="str">
        <f>UGAROMLITAL1001!$H$2</f>
        <v>ITAL1001</v>
      </c>
      <c r="D338" s="10" t="s">
        <v>115</v>
      </c>
      <c r="E338" s="6" t="s">
        <v>114</v>
      </c>
      <c r="F338" s="6" t="s">
        <v>49</v>
      </c>
      <c r="G338" s="6" t="s">
        <v>50</v>
      </c>
      <c r="H338" s="10" t="s">
        <v>113</v>
      </c>
      <c r="I338" s="11"/>
      <c r="J338" s="12" t="s">
        <v>51</v>
      </c>
      <c r="K338" s="36"/>
    </row>
    <row r="339" spans="1:11" ht="13.5" thickBot="1" x14ac:dyDescent="0.25">
      <c r="B339" s="31"/>
      <c r="C339" s="9" t="s">
        <v>52</v>
      </c>
      <c r="D339" s="43">
        <f>UGAROMLITAL1001!Z29</f>
        <v>0</v>
      </c>
      <c r="E339" s="43">
        <f>UGAROMLITAL1001!AA29</f>
        <v>0</v>
      </c>
      <c r="F339" s="43">
        <f>UGAROMLITAL1001!AB29</f>
        <v>0</v>
      </c>
      <c r="G339" s="43">
        <f>UGAROMLITAL1001!AC29</f>
        <v>0</v>
      </c>
      <c r="H339" s="43">
        <f>UGAROMLITAL1001!Y29</f>
        <v>0</v>
      </c>
      <c r="I339" s="36"/>
      <c r="J339" s="13">
        <f>UGAROMLITAL1001!E29</f>
        <v>0</v>
      </c>
      <c r="K339" s="36"/>
    </row>
    <row r="340" spans="1:11" ht="13.5" thickBot="1" x14ac:dyDescent="0.25">
      <c r="B340" s="31"/>
      <c r="C340" s="44" t="str">
        <f>UGAROMLITAL1001!$H$3</f>
        <v>##-###</v>
      </c>
      <c r="D340" s="39"/>
      <c r="E340" s="45"/>
      <c r="F340" s="39"/>
      <c r="G340" s="39"/>
      <c r="H340" s="39"/>
      <c r="I340" s="14"/>
      <c r="J340" s="15" t="str">
        <f>UGAROMLITAL1001!D29</f>
        <v/>
      </c>
      <c r="K340" s="36"/>
    </row>
    <row r="341" spans="1:11" x14ac:dyDescent="0.2">
      <c r="B341" s="31"/>
      <c r="C341" s="9" t="s">
        <v>54</v>
      </c>
      <c r="D341" s="16"/>
      <c r="E341" s="17" t="s">
        <v>55</v>
      </c>
      <c r="F341" s="46"/>
      <c r="G341" s="39"/>
      <c r="H341" s="39"/>
      <c r="I341" s="18" t="s">
        <v>53</v>
      </c>
      <c r="J341" s="19">
        <f ca="1">TODAY()</f>
        <v>41654</v>
      </c>
      <c r="K341" s="36"/>
    </row>
    <row r="342" spans="1:11" x14ac:dyDescent="0.2">
      <c r="B342" s="31"/>
      <c r="C342" s="40" t="str">
        <f>UGAROMLITAL1001!$C$3</f>
        <v>Name Name</v>
      </c>
      <c r="D342" s="20" t="s">
        <v>56</v>
      </c>
      <c r="E342" s="21" t="s">
        <v>57</v>
      </c>
      <c r="F342" s="22" t="s">
        <v>58</v>
      </c>
      <c r="G342" s="31"/>
      <c r="H342" s="23"/>
      <c r="I342" s="24"/>
      <c r="J342" s="18"/>
      <c r="K342" s="36"/>
    </row>
    <row r="343" spans="1:11" ht="13.5" thickBot="1" x14ac:dyDescent="0.25">
      <c r="B343" s="31"/>
      <c r="C343" s="39"/>
      <c r="D343" s="47"/>
      <c r="E343" s="48"/>
      <c r="F343" s="2"/>
      <c r="G343" s="39"/>
      <c r="H343" s="23"/>
      <c r="I343" s="23" t="s">
        <v>59</v>
      </c>
      <c r="J343" s="23" t="str">
        <f>C342</f>
        <v>Name Name</v>
      </c>
      <c r="K343" s="36"/>
    </row>
    <row r="344" spans="1:11" ht="13.5" thickBot="1" x14ac:dyDescent="0.25">
      <c r="B344" s="49"/>
      <c r="C344" s="50"/>
      <c r="D344" s="51"/>
      <c r="E344" s="51"/>
      <c r="F344" s="51"/>
      <c r="G344" s="50"/>
      <c r="H344" s="50"/>
      <c r="I344" s="50"/>
      <c r="J344" s="25"/>
      <c r="K344" s="52"/>
    </row>
    <row r="345" spans="1:11" x14ac:dyDescent="0.2">
      <c r="A345" s="53"/>
      <c r="B345" s="53"/>
      <c r="C345" s="53"/>
      <c r="D345" s="54"/>
      <c r="E345" s="54"/>
      <c r="F345" s="54"/>
      <c r="G345" s="53"/>
      <c r="H345" s="53"/>
      <c r="I345" s="53"/>
      <c r="J345" s="26"/>
      <c r="K345" s="53"/>
    </row>
    <row r="346" spans="1:11" ht="13.5" thickBot="1" x14ac:dyDescent="0.25"/>
    <row r="347" spans="1:11" ht="13.5" thickBot="1" x14ac:dyDescent="0.25">
      <c r="B347" s="28"/>
      <c r="C347" s="29"/>
      <c r="D347" s="29"/>
      <c r="E347" s="29"/>
      <c r="F347" s="29"/>
      <c r="G347" s="29"/>
      <c r="H347" s="29"/>
      <c r="I347" s="29"/>
      <c r="J347" s="5"/>
      <c r="K347" s="30"/>
    </row>
    <row r="348" spans="1:11" x14ac:dyDescent="0.2">
      <c r="B348" s="31"/>
      <c r="C348" s="32" t="s">
        <v>9</v>
      </c>
      <c r="D348" s="33" t="s">
        <v>100</v>
      </c>
      <c r="E348" s="34" t="s">
        <v>101</v>
      </c>
      <c r="F348" s="34" t="s">
        <v>102</v>
      </c>
      <c r="G348" s="34" t="s">
        <v>103</v>
      </c>
      <c r="H348" s="34" t="s">
        <v>104</v>
      </c>
      <c r="I348" s="35"/>
      <c r="J348" s="6" t="s">
        <v>47</v>
      </c>
      <c r="K348" s="36"/>
    </row>
    <row r="349" spans="1:11" ht="13.5" thickBot="1" x14ac:dyDescent="0.25">
      <c r="B349" s="31"/>
      <c r="C349" s="7" t="str">
        <f>UGAROMLITAL1001!B30</f>
        <v>Student 24</v>
      </c>
      <c r="D349" s="37">
        <f>UGAROMLITAL1001!F30</f>
        <v>0</v>
      </c>
      <c r="E349" s="37">
        <f>UGAROMLITAL1001!G30</f>
        <v>0</v>
      </c>
      <c r="F349" s="37">
        <f>UGAROMLITAL1001!H30</f>
        <v>0</v>
      </c>
      <c r="G349" s="37">
        <f>UGAROMLITAL1001!I30</f>
        <v>0</v>
      </c>
      <c r="H349" s="37">
        <f>UGAROMLITAL1001!J30</f>
        <v>0</v>
      </c>
      <c r="I349" s="38"/>
      <c r="J349" s="8">
        <f>UGAROMLITAL1001!K30</f>
        <v>0</v>
      </c>
      <c r="K349" s="36"/>
    </row>
    <row r="350" spans="1:11" x14ac:dyDescent="0.2">
      <c r="B350" s="31"/>
      <c r="C350" s="39"/>
      <c r="D350" s="33" t="s">
        <v>106</v>
      </c>
      <c r="E350" s="34" t="s">
        <v>107</v>
      </c>
      <c r="F350" s="34" t="s">
        <v>108</v>
      </c>
      <c r="G350" s="34" t="s">
        <v>109</v>
      </c>
      <c r="H350" s="34" t="s">
        <v>110</v>
      </c>
      <c r="I350" s="35" t="s">
        <v>111</v>
      </c>
      <c r="J350" s="6" t="s">
        <v>112</v>
      </c>
      <c r="K350" s="36"/>
    </row>
    <row r="351" spans="1:11" ht="13.5" thickBot="1" x14ac:dyDescent="0.25">
      <c r="B351" s="31"/>
      <c r="C351" s="40" t="str">
        <f>UGAROMLITAL1001!$C$2</f>
        <v>semeYYY</v>
      </c>
      <c r="D351" s="41">
        <f>UGAROMLITAL1001!L30</f>
        <v>0</v>
      </c>
      <c r="E351" s="41">
        <f>UGAROMLITAL1001!M30</f>
        <v>0</v>
      </c>
      <c r="F351" s="41">
        <f>UGAROMLITAL1001!N30</f>
        <v>0</v>
      </c>
      <c r="G351" s="41">
        <f>UGAROMLITAL1001!O30</f>
        <v>0</v>
      </c>
      <c r="H351" s="41">
        <f>UGAROMLITAL1001!P30</f>
        <v>0</v>
      </c>
      <c r="I351" s="41">
        <f>UGAROMLITAL1001!Q30</f>
        <v>0</v>
      </c>
      <c r="J351" s="42">
        <f>UGAROMLITAL1001!R30</f>
        <v>0</v>
      </c>
      <c r="K351" s="36"/>
    </row>
    <row r="352" spans="1:11" ht="13.5" thickBot="1" x14ac:dyDescent="0.25">
      <c r="B352" s="31"/>
      <c r="C352" s="9" t="s">
        <v>48</v>
      </c>
      <c r="D352" s="39"/>
      <c r="E352" s="39"/>
      <c r="F352" s="39"/>
      <c r="G352" s="39"/>
      <c r="H352" s="29"/>
      <c r="I352" s="29"/>
      <c r="J352" s="9"/>
      <c r="K352" s="36"/>
    </row>
    <row r="353" spans="1:11" ht="13.5" thickBot="1" x14ac:dyDescent="0.25">
      <c r="B353" s="31"/>
      <c r="C353" s="39" t="str">
        <f>UGAROMLITAL1001!$H$2</f>
        <v>ITAL1001</v>
      </c>
      <c r="D353" s="10" t="s">
        <v>115</v>
      </c>
      <c r="E353" s="6" t="s">
        <v>114</v>
      </c>
      <c r="F353" s="6" t="s">
        <v>49</v>
      </c>
      <c r="G353" s="6" t="s">
        <v>50</v>
      </c>
      <c r="H353" s="10" t="s">
        <v>113</v>
      </c>
      <c r="I353" s="11"/>
      <c r="J353" s="12" t="s">
        <v>51</v>
      </c>
      <c r="K353" s="36"/>
    </row>
    <row r="354" spans="1:11" ht="13.5" thickBot="1" x14ac:dyDescent="0.25">
      <c r="B354" s="31"/>
      <c r="C354" s="9" t="s">
        <v>52</v>
      </c>
      <c r="D354" s="43">
        <f>UGAROMLITAL1001!Z30</f>
        <v>0</v>
      </c>
      <c r="E354" s="43">
        <f>UGAROMLITAL1001!AA30</f>
        <v>0</v>
      </c>
      <c r="F354" s="43">
        <f>UGAROMLITAL1001!AB30</f>
        <v>0</v>
      </c>
      <c r="G354" s="43">
        <f>UGAROMLITAL1001!AC30</f>
        <v>0</v>
      </c>
      <c r="H354" s="43">
        <f>UGAROMLITAL1001!Y30</f>
        <v>0</v>
      </c>
      <c r="I354" s="36"/>
      <c r="J354" s="13">
        <f>UGAROMLITAL1001!E30</f>
        <v>0</v>
      </c>
      <c r="K354" s="36"/>
    </row>
    <row r="355" spans="1:11" ht="13.5" thickBot="1" x14ac:dyDescent="0.25">
      <c r="B355" s="31"/>
      <c r="C355" s="44" t="str">
        <f>UGAROMLITAL1001!$H$3</f>
        <v>##-###</v>
      </c>
      <c r="D355" s="39"/>
      <c r="E355" s="45"/>
      <c r="F355" s="39"/>
      <c r="G355" s="39"/>
      <c r="H355" s="39"/>
      <c r="I355" s="14"/>
      <c r="J355" s="15" t="str">
        <f>UGAROMLITAL1001!D30</f>
        <v/>
      </c>
      <c r="K355" s="36"/>
    </row>
    <row r="356" spans="1:11" x14ac:dyDescent="0.2">
      <c r="B356" s="31"/>
      <c r="C356" s="9" t="s">
        <v>54</v>
      </c>
      <c r="D356" s="16"/>
      <c r="E356" s="17" t="s">
        <v>55</v>
      </c>
      <c r="F356" s="46"/>
      <c r="G356" s="39"/>
      <c r="H356" s="39"/>
      <c r="I356" s="18" t="s">
        <v>53</v>
      </c>
      <c r="J356" s="19">
        <f ca="1">TODAY()</f>
        <v>41654</v>
      </c>
      <c r="K356" s="36"/>
    </row>
    <row r="357" spans="1:11" x14ac:dyDescent="0.2">
      <c r="B357" s="31"/>
      <c r="C357" s="40" t="str">
        <f>UGAROMLITAL1001!$C$3</f>
        <v>Name Name</v>
      </c>
      <c r="D357" s="20" t="s">
        <v>56</v>
      </c>
      <c r="E357" s="21" t="s">
        <v>57</v>
      </c>
      <c r="F357" s="22" t="s">
        <v>58</v>
      </c>
      <c r="G357" s="31"/>
      <c r="H357" s="23"/>
      <c r="I357" s="24"/>
      <c r="J357" s="18"/>
      <c r="K357" s="36"/>
    </row>
    <row r="358" spans="1:11" ht="13.5" thickBot="1" x14ac:dyDescent="0.25">
      <c r="B358" s="31"/>
      <c r="C358" s="39"/>
      <c r="D358" s="47"/>
      <c r="E358" s="48"/>
      <c r="F358" s="2"/>
      <c r="G358" s="39"/>
      <c r="H358" s="23"/>
      <c r="I358" s="23" t="s">
        <v>59</v>
      </c>
      <c r="J358" s="23" t="str">
        <f>C357</f>
        <v>Name Name</v>
      </c>
      <c r="K358" s="36"/>
    </row>
    <row r="359" spans="1:11" ht="13.5" thickBot="1" x14ac:dyDescent="0.25">
      <c r="B359" s="49"/>
      <c r="C359" s="50"/>
      <c r="D359" s="51"/>
      <c r="E359" s="51"/>
      <c r="F359" s="51"/>
      <c r="G359" s="50"/>
      <c r="H359" s="50"/>
      <c r="I359" s="50"/>
      <c r="J359" s="25"/>
      <c r="K359" s="52"/>
    </row>
    <row r="360" spans="1:11" x14ac:dyDescent="0.2">
      <c r="A360" s="53"/>
      <c r="B360" s="53"/>
      <c r="C360" s="53"/>
      <c r="D360" s="54"/>
      <c r="E360" s="54"/>
      <c r="F360" s="54"/>
      <c r="G360" s="53"/>
      <c r="H360" s="53"/>
      <c r="I360" s="53"/>
      <c r="J360" s="26"/>
      <c r="K360" s="53"/>
    </row>
    <row r="361" spans="1:11" ht="13.5" thickBot="1" x14ac:dyDescent="0.25"/>
    <row r="362" spans="1:11" ht="13.5" thickBot="1" x14ac:dyDescent="0.25">
      <c r="B362" s="28"/>
      <c r="C362" s="29"/>
      <c r="D362" s="29"/>
      <c r="E362" s="29"/>
      <c r="F362" s="29"/>
      <c r="G362" s="29"/>
      <c r="H362" s="29"/>
      <c r="I362" s="29"/>
      <c r="J362" s="5"/>
      <c r="K362" s="30"/>
    </row>
    <row r="363" spans="1:11" x14ac:dyDescent="0.2">
      <c r="B363" s="31"/>
      <c r="C363" s="32" t="s">
        <v>9</v>
      </c>
      <c r="D363" s="33" t="s">
        <v>100</v>
      </c>
      <c r="E363" s="34" t="s">
        <v>101</v>
      </c>
      <c r="F363" s="34" t="s">
        <v>102</v>
      </c>
      <c r="G363" s="34" t="s">
        <v>103</v>
      </c>
      <c r="H363" s="34" t="s">
        <v>104</v>
      </c>
      <c r="I363" s="35"/>
      <c r="J363" s="6" t="s">
        <v>47</v>
      </c>
      <c r="K363" s="36"/>
    </row>
    <row r="364" spans="1:11" ht="13.5" thickBot="1" x14ac:dyDescent="0.25">
      <c r="B364" s="31"/>
      <c r="C364" s="7" t="str">
        <f>UGAROMLITAL1001!B31</f>
        <v>Student 25</v>
      </c>
      <c r="D364" s="37">
        <f>UGAROMLITAL1001!F31</f>
        <v>0</v>
      </c>
      <c r="E364" s="37">
        <f>UGAROMLITAL1001!G31</f>
        <v>0</v>
      </c>
      <c r="F364" s="37">
        <f>UGAROMLITAL1001!H31</f>
        <v>0</v>
      </c>
      <c r="G364" s="37">
        <f>UGAROMLITAL1001!I31</f>
        <v>0</v>
      </c>
      <c r="H364" s="37">
        <f>UGAROMLITAL1001!J31</f>
        <v>0</v>
      </c>
      <c r="I364" s="38"/>
      <c r="J364" s="8">
        <f>UGAROMLITAL1001!K31</f>
        <v>0</v>
      </c>
      <c r="K364" s="36"/>
    </row>
    <row r="365" spans="1:11" x14ac:dyDescent="0.2">
      <c r="B365" s="31"/>
      <c r="C365" s="39"/>
      <c r="D365" s="33" t="s">
        <v>106</v>
      </c>
      <c r="E365" s="34" t="s">
        <v>107</v>
      </c>
      <c r="F365" s="34" t="s">
        <v>108</v>
      </c>
      <c r="G365" s="34" t="s">
        <v>109</v>
      </c>
      <c r="H365" s="34" t="s">
        <v>110</v>
      </c>
      <c r="I365" s="35" t="s">
        <v>111</v>
      </c>
      <c r="J365" s="6" t="s">
        <v>112</v>
      </c>
      <c r="K365" s="36"/>
    </row>
    <row r="366" spans="1:11" ht="13.5" thickBot="1" x14ac:dyDescent="0.25">
      <c r="B366" s="31"/>
      <c r="C366" s="40" t="str">
        <f>UGAROMLITAL1001!$C$2</f>
        <v>semeYYY</v>
      </c>
      <c r="D366" s="41">
        <f>UGAROMLITAL1001!L31</f>
        <v>0</v>
      </c>
      <c r="E366" s="41">
        <f>UGAROMLITAL1001!M31</f>
        <v>0</v>
      </c>
      <c r="F366" s="41">
        <f>UGAROMLITAL1001!N31</f>
        <v>0</v>
      </c>
      <c r="G366" s="41">
        <f>UGAROMLITAL1001!O31</f>
        <v>0</v>
      </c>
      <c r="H366" s="41">
        <f>UGAROMLITAL1001!P31</f>
        <v>0</v>
      </c>
      <c r="I366" s="41">
        <f>UGAROMLITAL1001!Q31</f>
        <v>0</v>
      </c>
      <c r="J366" s="42">
        <f>UGAROMLITAL1001!R31</f>
        <v>0</v>
      </c>
      <c r="K366" s="36"/>
    </row>
    <row r="367" spans="1:11" ht="13.5" thickBot="1" x14ac:dyDescent="0.25">
      <c r="B367" s="31"/>
      <c r="C367" s="9" t="s">
        <v>48</v>
      </c>
      <c r="D367" s="39"/>
      <c r="E367" s="39"/>
      <c r="F367" s="39"/>
      <c r="G367" s="39"/>
      <c r="H367" s="29"/>
      <c r="I367" s="29"/>
      <c r="J367" s="9"/>
      <c r="K367" s="36"/>
    </row>
    <row r="368" spans="1:11" ht="13.5" thickBot="1" x14ac:dyDescent="0.25">
      <c r="B368" s="31"/>
      <c r="C368" s="39" t="str">
        <f>UGAROMLITAL1001!$H$2</f>
        <v>ITAL1001</v>
      </c>
      <c r="D368" s="10" t="s">
        <v>115</v>
      </c>
      <c r="E368" s="6" t="s">
        <v>114</v>
      </c>
      <c r="F368" s="6" t="s">
        <v>49</v>
      </c>
      <c r="G368" s="6" t="s">
        <v>50</v>
      </c>
      <c r="H368" s="10" t="s">
        <v>113</v>
      </c>
      <c r="I368" s="11"/>
      <c r="J368" s="12" t="s">
        <v>51</v>
      </c>
      <c r="K368" s="36"/>
    </row>
    <row r="369" spans="1:11" ht="13.5" thickBot="1" x14ac:dyDescent="0.25">
      <c r="B369" s="31"/>
      <c r="C369" s="9" t="s">
        <v>52</v>
      </c>
      <c r="D369" s="43">
        <f>UGAROMLITAL1001!Z31</f>
        <v>0</v>
      </c>
      <c r="E369" s="43">
        <f>UGAROMLITAL1001!AA31</f>
        <v>0</v>
      </c>
      <c r="F369" s="43">
        <f>UGAROMLITAL1001!AB31</f>
        <v>0</v>
      </c>
      <c r="G369" s="43">
        <f>UGAROMLITAL1001!AC31</f>
        <v>0</v>
      </c>
      <c r="H369" s="43">
        <f>UGAROMLITAL1001!Y31</f>
        <v>0</v>
      </c>
      <c r="I369" s="36"/>
      <c r="J369" s="13">
        <f>UGAROMLITAL1001!E31</f>
        <v>0</v>
      </c>
      <c r="K369" s="36"/>
    </row>
    <row r="370" spans="1:11" ht="13.5" thickBot="1" x14ac:dyDescent="0.25">
      <c r="B370" s="31"/>
      <c r="C370" s="44" t="str">
        <f>UGAROMLITAL1001!$H$3</f>
        <v>##-###</v>
      </c>
      <c r="D370" s="39"/>
      <c r="E370" s="45"/>
      <c r="F370" s="39"/>
      <c r="G370" s="39"/>
      <c r="H370" s="39"/>
      <c r="I370" s="14"/>
      <c r="J370" s="15" t="str">
        <f>UGAROMLITAL1001!D31</f>
        <v/>
      </c>
      <c r="K370" s="36"/>
    </row>
    <row r="371" spans="1:11" x14ac:dyDescent="0.2">
      <c r="B371" s="31"/>
      <c r="C371" s="9" t="s">
        <v>54</v>
      </c>
      <c r="D371" s="16"/>
      <c r="E371" s="17" t="s">
        <v>55</v>
      </c>
      <c r="F371" s="46"/>
      <c r="G371" s="39"/>
      <c r="H371" s="39"/>
      <c r="I371" s="18" t="s">
        <v>53</v>
      </c>
      <c r="J371" s="19">
        <f ca="1">TODAY()</f>
        <v>41654</v>
      </c>
      <c r="K371" s="36"/>
    </row>
    <row r="372" spans="1:11" x14ac:dyDescent="0.2">
      <c r="B372" s="31"/>
      <c r="C372" s="40" t="str">
        <f>UGAROMLITAL1001!$C$3</f>
        <v>Name Name</v>
      </c>
      <c r="D372" s="20" t="s">
        <v>56</v>
      </c>
      <c r="E372" s="21" t="s">
        <v>57</v>
      </c>
      <c r="F372" s="22" t="s">
        <v>58</v>
      </c>
      <c r="G372" s="31"/>
      <c r="H372" s="23"/>
      <c r="I372" s="24"/>
      <c r="J372" s="18"/>
      <c r="K372" s="36"/>
    </row>
    <row r="373" spans="1:11" ht="13.5" thickBot="1" x14ac:dyDescent="0.25">
      <c r="B373" s="31"/>
      <c r="C373" s="39"/>
      <c r="D373" s="47"/>
      <c r="E373" s="48"/>
      <c r="F373" s="2"/>
      <c r="G373" s="39"/>
      <c r="H373" s="23"/>
      <c r="I373" s="23" t="s">
        <v>59</v>
      </c>
      <c r="J373" s="23" t="str">
        <f>C372</f>
        <v>Name Name</v>
      </c>
      <c r="K373" s="36"/>
    </row>
    <row r="374" spans="1:11" ht="13.5" thickBot="1" x14ac:dyDescent="0.25">
      <c r="B374" s="49"/>
      <c r="C374" s="50"/>
      <c r="D374" s="51"/>
      <c r="E374" s="51"/>
      <c r="F374" s="51"/>
      <c r="G374" s="50"/>
      <c r="H374" s="50"/>
      <c r="I374" s="50"/>
      <c r="J374" s="25"/>
      <c r="K374" s="52"/>
    </row>
    <row r="375" spans="1:11" x14ac:dyDescent="0.2">
      <c r="A375" s="53"/>
      <c r="B375" s="53"/>
      <c r="C375" s="53"/>
      <c r="D375" s="54"/>
      <c r="E375" s="54"/>
      <c r="F375" s="54"/>
      <c r="G375" s="53"/>
      <c r="H375" s="53"/>
      <c r="I375" s="53"/>
      <c r="J375" s="26"/>
      <c r="K375" s="53"/>
    </row>
    <row r="376" spans="1:11" ht="13.5" thickBot="1" x14ac:dyDescent="0.25"/>
    <row r="377" spans="1:11" ht="13.5" thickBot="1" x14ac:dyDescent="0.25">
      <c r="B377" s="28"/>
      <c r="C377" s="29"/>
      <c r="D377" s="29"/>
      <c r="E377" s="29"/>
      <c r="F377" s="29"/>
      <c r="G377" s="29"/>
      <c r="H377" s="29"/>
      <c r="I377" s="29"/>
      <c r="J377" s="5"/>
      <c r="K377" s="30"/>
    </row>
    <row r="378" spans="1:11" x14ac:dyDescent="0.2">
      <c r="B378" s="31"/>
      <c r="C378" s="32" t="s">
        <v>9</v>
      </c>
      <c r="D378" s="33" t="s">
        <v>100</v>
      </c>
      <c r="E378" s="34" t="s">
        <v>101</v>
      </c>
      <c r="F378" s="34" t="s">
        <v>102</v>
      </c>
      <c r="G378" s="34" t="s">
        <v>103</v>
      </c>
      <c r="H378" s="34" t="s">
        <v>104</v>
      </c>
      <c r="I378" s="35"/>
      <c r="J378" s="6" t="s">
        <v>47</v>
      </c>
      <c r="K378" s="36"/>
    </row>
    <row r="379" spans="1:11" ht="13.5" thickBot="1" x14ac:dyDescent="0.25">
      <c r="B379" s="31"/>
      <c r="C379" s="7" t="str">
        <f>UGAROMLITAL1001!B32</f>
        <v>Student 26</v>
      </c>
      <c r="D379" s="37">
        <f>UGAROMLITAL1001!F32</f>
        <v>0</v>
      </c>
      <c r="E379" s="37">
        <f>UGAROMLITAL1001!G32</f>
        <v>0</v>
      </c>
      <c r="F379" s="37">
        <f>UGAROMLITAL1001!H32</f>
        <v>0</v>
      </c>
      <c r="G379" s="37">
        <f>UGAROMLITAL1001!I32</f>
        <v>0</v>
      </c>
      <c r="H379" s="37">
        <f>UGAROMLITAL1001!J32</f>
        <v>0</v>
      </c>
      <c r="I379" s="38"/>
      <c r="J379" s="8">
        <f>UGAROMLITAL1001!K32</f>
        <v>0</v>
      </c>
      <c r="K379" s="36"/>
    </row>
    <row r="380" spans="1:11" x14ac:dyDescent="0.2">
      <c r="B380" s="31"/>
      <c r="C380" s="39"/>
      <c r="D380" s="33" t="s">
        <v>106</v>
      </c>
      <c r="E380" s="34" t="s">
        <v>107</v>
      </c>
      <c r="F380" s="34" t="s">
        <v>108</v>
      </c>
      <c r="G380" s="34" t="s">
        <v>109</v>
      </c>
      <c r="H380" s="34" t="s">
        <v>110</v>
      </c>
      <c r="I380" s="35" t="s">
        <v>111</v>
      </c>
      <c r="J380" s="6" t="s">
        <v>112</v>
      </c>
      <c r="K380" s="36"/>
    </row>
    <row r="381" spans="1:11" ht="13.5" thickBot="1" x14ac:dyDescent="0.25">
      <c r="B381" s="31"/>
      <c r="C381" s="40" t="str">
        <f>UGAROMLITAL1001!$C$2</f>
        <v>semeYYY</v>
      </c>
      <c r="D381" s="41">
        <f>UGAROMLITAL1001!L32</f>
        <v>0</v>
      </c>
      <c r="E381" s="41">
        <f>UGAROMLITAL1001!M32</f>
        <v>0</v>
      </c>
      <c r="F381" s="41">
        <f>UGAROMLITAL1001!N32</f>
        <v>0</v>
      </c>
      <c r="G381" s="41">
        <f>UGAROMLITAL1001!O32</f>
        <v>0</v>
      </c>
      <c r="H381" s="41">
        <f>UGAROMLITAL1001!P32</f>
        <v>0</v>
      </c>
      <c r="I381" s="41">
        <f>UGAROMLITAL1001!Q32</f>
        <v>0</v>
      </c>
      <c r="J381" s="42">
        <f>UGAROMLITAL1001!R32</f>
        <v>0</v>
      </c>
      <c r="K381" s="36"/>
    </row>
    <row r="382" spans="1:11" ht="13.5" thickBot="1" x14ac:dyDescent="0.25">
      <c r="B382" s="31"/>
      <c r="C382" s="9" t="s">
        <v>48</v>
      </c>
      <c r="D382" s="39"/>
      <c r="E382" s="39"/>
      <c r="F382" s="39"/>
      <c r="G382" s="39"/>
      <c r="H382" s="29"/>
      <c r="I382" s="29"/>
      <c r="J382" s="9"/>
      <c r="K382" s="36"/>
    </row>
    <row r="383" spans="1:11" ht="13.5" thickBot="1" x14ac:dyDescent="0.25">
      <c r="B383" s="31"/>
      <c r="C383" s="39" t="str">
        <f>UGAROMLITAL1001!$H$2</f>
        <v>ITAL1001</v>
      </c>
      <c r="D383" s="10" t="s">
        <v>115</v>
      </c>
      <c r="E383" s="6" t="s">
        <v>114</v>
      </c>
      <c r="F383" s="6" t="s">
        <v>49</v>
      </c>
      <c r="G383" s="6" t="s">
        <v>50</v>
      </c>
      <c r="H383" s="10" t="s">
        <v>113</v>
      </c>
      <c r="I383" s="11"/>
      <c r="J383" s="12" t="s">
        <v>51</v>
      </c>
      <c r="K383" s="36"/>
    </row>
    <row r="384" spans="1:11" ht="13.5" thickBot="1" x14ac:dyDescent="0.25">
      <c r="B384" s="31"/>
      <c r="C384" s="9" t="s">
        <v>52</v>
      </c>
      <c r="D384" s="43">
        <f>UGAROMLITAL1001!Z32</f>
        <v>0</v>
      </c>
      <c r="E384" s="43">
        <f>UGAROMLITAL1001!AA32</f>
        <v>0</v>
      </c>
      <c r="F384" s="43">
        <f>UGAROMLITAL1001!AB32</f>
        <v>0</v>
      </c>
      <c r="G384" s="43">
        <f>UGAROMLITAL1001!AC32</f>
        <v>0</v>
      </c>
      <c r="H384" s="43">
        <f>UGAROMLITAL1001!Y32</f>
        <v>0</v>
      </c>
      <c r="I384" s="36"/>
      <c r="J384" s="13">
        <f>UGAROMLITAL1001!E32</f>
        <v>0</v>
      </c>
      <c r="K384" s="36"/>
    </row>
    <row r="385" spans="1:11" ht="13.5" thickBot="1" x14ac:dyDescent="0.25">
      <c r="B385" s="31"/>
      <c r="C385" s="44" t="str">
        <f>UGAROMLITAL1001!$H$3</f>
        <v>##-###</v>
      </c>
      <c r="D385" s="39"/>
      <c r="E385" s="45"/>
      <c r="F385" s="39"/>
      <c r="G385" s="39"/>
      <c r="H385" s="39"/>
      <c r="I385" s="14"/>
      <c r="J385" s="15" t="str">
        <f>UGAROMLITAL1001!D32</f>
        <v/>
      </c>
      <c r="K385" s="36"/>
    </row>
    <row r="386" spans="1:11" x14ac:dyDescent="0.2">
      <c r="B386" s="31"/>
      <c r="C386" s="9" t="s">
        <v>54</v>
      </c>
      <c r="D386" s="16"/>
      <c r="E386" s="17" t="s">
        <v>55</v>
      </c>
      <c r="F386" s="46"/>
      <c r="G386" s="39"/>
      <c r="H386" s="39"/>
      <c r="I386" s="18" t="s">
        <v>53</v>
      </c>
      <c r="J386" s="19">
        <f ca="1">TODAY()</f>
        <v>41654</v>
      </c>
      <c r="K386" s="36"/>
    </row>
    <row r="387" spans="1:11" x14ac:dyDescent="0.2">
      <c r="B387" s="31"/>
      <c r="C387" s="40" t="str">
        <f>UGAROMLITAL1001!$C$3</f>
        <v>Name Name</v>
      </c>
      <c r="D387" s="20" t="s">
        <v>56</v>
      </c>
      <c r="E387" s="21" t="s">
        <v>57</v>
      </c>
      <c r="F387" s="22" t="s">
        <v>58</v>
      </c>
      <c r="G387" s="31"/>
      <c r="H387" s="23"/>
      <c r="I387" s="24"/>
      <c r="J387" s="18"/>
      <c r="K387" s="36"/>
    </row>
    <row r="388" spans="1:11" ht="13.5" thickBot="1" x14ac:dyDescent="0.25">
      <c r="B388" s="31"/>
      <c r="C388" s="39"/>
      <c r="D388" s="47"/>
      <c r="E388" s="48"/>
      <c r="F388" s="2"/>
      <c r="G388" s="39"/>
      <c r="H388" s="23"/>
      <c r="I388" s="23" t="s">
        <v>59</v>
      </c>
      <c r="J388" s="23" t="str">
        <f>C387</f>
        <v>Name Name</v>
      </c>
      <c r="K388" s="36"/>
    </row>
    <row r="389" spans="1:11" ht="13.5" thickBot="1" x14ac:dyDescent="0.25">
      <c r="B389" s="49"/>
      <c r="C389" s="50"/>
      <c r="D389" s="51"/>
      <c r="E389" s="51"/>
      <c r="F389" s="51"/>
      <c r="G389" s="50"/>
      <c r="H389" s="50"/>
      <c r="I389" s="50"/>
      <c r="J389" s="25"/>
      <c r="K389" s="52"/>
    </row>
    <row r="390" spans="1:11" x14ac:dyDescent="0.2">
      <c r="A390" s="53"/>
      <c r="B390" s="53"/>
      <c r="C390" s="53"/>
      <c r="D390" s="54"/>
      <c r="E390" s="54"/>
      <c r="F390" s="54"/>
      <c r="G390" s="53"/>
      <c r="H390" s="53"/>
      <c r="I390" s="53"/>
      <c r="J390" s="26"/>
      <c r="K390" s="53"/>
    </row>
    <row r="391" spans="1:11" ht="13.5" thickBot="1" x14ac:dyDescent="0.25"/>
    <row r="392" spans="1:11" ht="13.5" thickBot="1" x14ac:dyDescent="0.25">
      <c r="B392" s="28"/>
      <c r="C392" s="29"/>
      <c r="D392" s="29"/>
      <c r="E392" s="29"/>
      <c r="F392" s="29"/>
      <c r="G392" s="29"/>
      <c r="H392" s="29"/>
      <c r="I392" s="29"/>
      <c r="J392" s="5"/>
      <c r="K392" s="30"/>
    </row>
    <row r="393" spans="1:11" x14ac:dyDescent="0.2">
      <c r="B393" s="31"/>
      <c r="C393" s="32" t="s">
        <v>9</v>
      </c>
      <c r="D393" s="33" t="s">
        <v>100</v>
      </c>
      <c r="E393" s="34" t="s">
        <v>101</v>
      </c>
      <c r="F393" s="34" t="s">
        <v>102</v>
      </c>
      <c r="G393" s="34" t="s">
        <v>103</v>
      </c>
      <c r="H393" s="34" t="s">
        <v>104</v>
      </c>
      <c r="I393" s="35"/>
      <c r="J393" s="6" t="s">
        <v>47</v>
      </c>
      <c r="K393" s="36"/>
    </row>
    <row r="394" spans="1:11" ht="13.5" thickBot="1" x14ac:dyDescent="0.25">
      <c r="B394" s="31"/>
      <c r="C394" s="7" t="str">
        <f>UGAROMLITAL1001!B33</f>
        <v>Student 27</v>
      </c>
      <c r="D394" s="37">
        <f>UGAROMLITAL1001!F33</f>
        <v>0</v>
      </c>
      <c r="E394" s="37">
        <f>UGAROMLITAL1001!G33</f>
        <v>0</v>
      </c>
      <c r="F394" s="37">
        <f>UGAROMLITAL1001!H33</f>
        <v>0</v>
      </c>
      <c r="G394" s="37">
        <f>UGAROMLITAL1001!I33</f>
        <v>0</v>
      </c>
      <c r="H394" s="37">
        <f>UGAROMLITAL1001!J33</f>
        <v>0</v>
      </c>
      <c r="I394" s="38"/>
      <c r="J394" s="8">
        <f>UGAROMLITAL1001!K33</f>
        <v>0</v>
      </c>
      <c r="K394" s="36"/>
    </row>
    <row r="395" spans="1:11" x14ac:dyDescent="0.2">
      <c r="B395" s="31"/>
      <c r="C395" s="39"/>
      <c r="D395" s="33" t="s">
        <v>106</v>
      </c>
      <c r="E395" s="34" t="s">
        <v>107</v>
      </c>
      <c r="F395" s="34" t="s">
        <v>108</v>
      </c>
      <c r="G395" s="34" t="s">
        <v>109</v>
      </c>
      <c r="H395" s="34" t="s">
        <v>110</v>
      </c>
      <c r="I395" s="35" t="s">
        <v>111</v>
      </c>
      <c r="J395" s="6" t="s">
        <v>112</v>
      </c>
      <c r="K395" s="36"/>
    </row>
    <row r="396" spans="1:11" ht="13.5" thickBot="1" x14ac:dyDescent="0.25">
      <c r="B396" s="31"/>
      <c r="C396" s="40" t="str">
        <f>UGAROMLITAL1001!$C$2</f>
        <v>semeYYY</v>
      </c>
      <c r="D396" s="41">
        <f>UGAROMLITAL1001!L33</f>
        <v>0</v>
      </c>
      <c r="E396" s="41">
        <f>UGAROMLITAL1001!M33</f>
        <v>0</v>
      </c>
      <c r="F396" s="41">
        <f>UGAROMLITAL1001!N33</f>
        <v>0</v>
      </c>
      <c r="G396" s="41">
        <f>UGAROMLITAL1001!O33</f>
        <v>0</v>
      </c>
      <c r="H396" s="41">
        <f>UGAROMLITAL1001!P33</f>
        <v>0</v>
      </c>
      <c r="I396" s="41">
        <f>UGAROMLITAL1001!Q33</f>
        <v>0</v>
      </c>
      <c r="J396" s="42">
        <f>UGAROMLITAL1001!R33</f>
        <v>0</v>
      </c>
      <c r="K396" s="36"/>
    </row>
    <row r="397" spans="1:11" ht="13.5" thickBot="1" x14ac:dyDescent="0.25">
      <c r="B397" s="31"/>
      <c r="C397" s="9" t="s">
        <v>48</v>
      </c>
      <c r="D397" s="39"/>
      <c r="E397" s="39"/>
      <c r="F397" s="39"/>
      <c r="G397" s="39"/>
      <c r="H397" s="29"/>
      <c r="I397" s="29"/>
      <c r="J397" s="9"/>
      <c r="K397" s="36"/>
    </row>
    <row r="398" spans="1:11" ht="13.5" thickBot="1" x14ac:dyDescent="0.25">
      <c r="B398" s="31"/>
      <c r="C398" s="39" t="str">
        <f>UGAROMLITAL1001!$H$2</f>
        <v>ITAL1001</v>
      </c>
      <c r="D398" s="10" t="s">
        <v>115</v>
      </c>
      <c r="E398" s="6" t="s">
        <v>114</v>
      </c>
      <c r="F398" s="6" t="s">
        <v>49</v>
      </c>
      <c r="G398" s="6" t="s">
        <v>50</v>
      </c>
      <c r="H398" s="10" t="s">
        <v>113</v>
      </c>
      <c r="I398" s="11"/>
      <c r="J398" s="12" t="s">
        <v>51</v>
      </c>
      <c r="K398" s="36"/>
    </row>
    <row r="399" spans="1:11" ht="13.5" thickBot="1" x14ac:dyDescent="0.25">
      <c r="B399" s="31"/>
      <c r="C399" s="9" t="s">
        <v>52</v>
      </c>
      <c r="D399" s="43">
        <f>UGAROMLITAL1001!Z33</f>
        <v>0</v>
      </c>
      <c r="E399" s="43">
        <f>UGAROMLITAL1001!AA33</f>
        <v>0</v>
      </c>
      <c r="F399" s="43">
        <f>UGAROMLITAL1001!AB33</f>
        <v>0</v>
      </c>
      <c r="G399" s="43">
        <f>UGAROMLITAL1001!AC33</f>
        <v>0</v>
      </c>
      <c r="H399" s="43">
        <f>UGAROMLITAL1001!Y33</f>
        <v>0</v>
      </c>
      <c r="I399" s="36"/>
      <c r="J399" s="13">
        <f>UGAROMLITAL1001!E33</f>
        <v>0</v>
      </c>
      <c r="K399" s="36"/>
    </row>
    <row r="400" spans="1:11" ht="13.5" thickBot="1" x14ac:dyDescent="0.25">
      <c r="B400" s="31"/>
      <c r="C400" s="44" t="str">
        <f>UGAROMLITAL1001!$H$3</f>
        <v>##-###</v>
      </c>
      <c r="D400" s="39"/>
      <c r="E400" s="45"/>
      <c r="F400" s="39"/>
      <c r="G400" s="39"/>
      <c r="H400" s="39"/>
      <c r="I400" s="14"/>
      <c r="J400" s="15" t="str">
        <f>UGAROMLITAL1001!D33</f>
        <v/>
      </c>
      <c r="K400" s="36"/>
    </row>
    <row r="401" spans="1:11" x14ac:dyDescent="0.2">
      <c r="B401" s="31"/>
      <c r="C401" s="9" t="s">
        <v>54</v>
      </c>
      <c r="D401" s="16"/>
      <c r="E401" s="17" t="s">
        <v>55</v>
      </c>
      <c r="F401" s="46"/>
      <c r="G401" s="39"/>
      <c r="H401" s="39"/>
      <c r="I401" s="18" t="s">
        <v>53</v>
      </c>
      <c r="J401" s="19">
        <f ca="1">TODAY()</f>
        <v>41654</v>
      </c>
      <c r="K401" s="36"/>
    </row>
    <row r="402" spans="1:11" x14ac:dyDescent="0.2">
      <c r="B402" s="31"/>
      <c r="C402" s="40" t="str">
        <f>UGAROMLITAL1001!$C$3</f>
        <v>Name Name</v>
      </c>
      <c r="D402" s="20" t="s">
        <v>56</v>
      </c>
      <c r="E402" s="21" t="s">
        <v>57</v>
      </c>
      <c r="F402" s="22" t="s">
        <v>58</v>
      </c>
      <c r="G402" s="31"/>
      <c r="H402" s="23"/>
      <c r="I402" s="24"/>
      <c r="J402" s="18"/>
      <c r="K402" s="36"/>
    </row>
    <row r="403" spans="1:11" ht="13.5" thickBot="1" x14ac:dyDescent="0.25">
      <c r="B403" s="31"/>
      <c r="C403" s="39"/>
      <c r="D403" s="47"/>
      <c r="E403" s="48"/>
      <c r="F403" s="2"/>
      <c r="G403" s="39"/>
      <c r="H403" s="23"/>
      <c r="I403" s="23" t="s">
        <v>59</v>
      </c>
      <c r="J403" s="23" t="str">
        <f>C402</f>
        <v>Name Name</v>
      </c>
      <c r="K403" s="36"/>
    </row>
    <row r="404" spans="1:11" ht="13.5" thickBot="1" x14ac:dyDescent="0.25">
      <c r="B404" s="49"/>
      <c r="C404" s="50"/>
      <c r="D404" s="51"/>
      <c r="E404" s="51"/>
      <c r="F404" s="51"/>
      <c r="G404" s="50"/>
      <c r="H404" s="50"/>
      <c r="I404" s="50"/>
      <c r="J404" s="25"/>
      <c r="K404" s="52"/>
    </row>
    <row r="405" spans="1:11" x14ac:dyDescent="0.2">
      <c r="A405" s="53"/>
      <c r="B405" s="53"/>
      <c r="C405" s="53"/>
      <c r="D405" s="54"/>
      <c r="E405" s="54"/>
      <c r="F405" s="54"/>
      <c r="G405" s="53"/>
      <c r="H405" s="53"/>
      <c r="I405" s="53"/>
      <c r="J405" s="26"/>
      <c r="K405" s="53"/>
    </row>
    <row r="406" spans="1:11" ht="13.5" thickBot="1" x14ac:dyDescent="0.25"/>
    <row r="407" spans="1:11" ht="13.5" thickBot="1" x14ac:dyDescent="0.25">
      <c r="B407" s="28"/>
      <c r="C407" s="29"/>
      <c r="D407" s="29"/>
      <c r="E407" s="29"/>
      <c r="F407" s="29"/>
      <c r="G407" s="29"/>
      <c r="H407" s="29"/>
      <c r="I407" s="29"/>
      <c r="J407" s="5"/>
      <c r="K407" s="30"/>
    </row>
    <row r="408" spans="1:11" x14ac:dyDescent="0.2">
      <c r="B408" s="31"/>
      <c r="C408" s="32" t="s">
        <v>9</v>
      </c>
      <c r="D408" s="33" t="s">
        <v>100</v>
      </c>
      <c r="E408" s="34" t="s">
        <v>101</v>
      </c>
      <c r="F408" s="34" t="s">
        <v>102</v>
      </c>
      <c r="G408" s="34" t="s">
        <v>103</v>
      </c>
      <c r="H408" s="34" t="s">
        <v>104</v>
      </c>
      <c r="I408" s="35"/>
      <c r="J408" s="6" t="s">
        <v>47</v>
      </c>
      <c r="K408" s="36"/>
    </row>
    <row r="409" spans="1:11" ht="13.5" thickBot="1" x14ac:dyDescent="0.25">
      <c r="B409" s="31"/>
      <c r="C409" s="7" t="str">
        <f>UGAROMLITAL1001!B34</f>
        <v>Student 28</v>
      </c>
      <c r="D409" s="37">
        <f>UGAROMLITAL1001!F34</f>
        <v>0</v>
      </c>
      <c r="E409" s="37">
        <f>UGAROMLITAL1001!G34</f>
        <v>0</v>
      </c>
      <c r="F409" s="37">
        <f>UGAROMLITAL1001!H34</f>
        <v>0</v>
      </c>
      <c r="G409" s="37">
        <f>UGAROMLITAL1001!I34</f>
        <v>0</v>
      </c>
      <c r="H409" s="37">
        <f>UGAROMLITAL1001!J34</f>
        <v>0</v>
      </c>
      <c r="I409" s="38"/>
      <c r="J409" s="8">
        <f>UGAROMLITAL1001!K34</f>
        <v>0</v>
      </c>
      <c r="K409" s="36"/>
    </row>
    <row r="410" spans="1:11" x14ac:dyDescent="0.2">
      <c r="B410" s="31"/>
      <c r="C410" s="39"/>
      <c r="D410" s="33" t="s">
        <v>106</v>
      </c>
      <c r="E410" s="34" t="s">
        <v>107</v>
      </c>
      <c r="F410" s="34" t="s">
        <v>108</v>
      </c>
      <c r="G410" s="34" t="s">
        <v>109</v>
      </c>
      <c r="H410" s="34" t="s">
        <v>110</v>
      </c>
      <c r="I410" s="35" t="s">
        <v>111</v>
      </c>
      <c r="J410" s="6" t="s">
        <v>112</v>
      </c>
      <c r="K410" s="36"/>
    </row>
    <row r="411" spans="1:11" ht="13.5" thickBot="1" x14ac:dyDescent="0.25">
      <c r="B411" s="31"/>
      <c r="C411" s="40" t="str">
        <f>UGAROMLITAL1001!$C$2</f>
        <v>semeYYY</v>
      </c>
      <c r="D411" s="41">
        <f>UGAROMLITAL1001!L34</f>
        <v>0</v>
      </c>
      <c r="E411" s="41">
        <f>UGAROMLITAL1001!M34</f>
        <v>0</v>
      </c>
      <c r="F411" s="41">
        <f>UGAROMLITAL1001!N34</f>
        <v>0</v>
      </c>
      <c r="G411" s="41">
        <f>UGAROMLITAL1001!O34</f>
        <v>0</v>
      </c>
      <c r="H411" s="41">
        <f>UGAROMLITAL1001!P34</f>
        <v>0</v>
      </c>
      <c r="I411" s="41">
        <f>UGAROMLITAL1001!Q34</f>
        <v>0</v>
      </c>
      <c r="J411" s="42">
        <f>UGAROMLITAL1001!R34</f>
        <v>0</v>
      </c>
      <c r="K411" s="36"/>
    </row>
    <row r="412" spans="1:11" ht="13.5" thickBot="1" x14ac:dyDescent="0.25">
      <c r="B412" s="31"/>
      <c r="C412" s="9" t="s">
        <v>48</v>
      </c>
      <c r="D412" s="39"/>
      <c r="E412" s="39"/>
      <c r="F412" s="39"/>
      <c r="G412" s="39"/>
      <c r="H412" s="29"/>
      <c r="I412" s="29"/>
      <c r="J412" s="9"/>
      <c r="K412" s="36"/>
    </row>
    <row r="413" spans="1:11" ht="13.5" thickBot="1" x14ac:dyDescent="0.25">
      <c r="B413" s="31"/>
      <c r="C413" s="39" t="str">
        <f>UGAROMLITAL1001!$H$2</f>
        <v>ITAL1001</v>
      </c>
      <c r="D413" s="10" t="s">
        <v>115</v>
      </c>
      <c r="E413" s="6" t="s">
        <v>114</v>
      </c>
      <c r="F413" s="6" t="s">
        <v>49</v>
      </c>
      <c r="G413" s="6" t="s">
        <v>50</v>
      </c>
      <c r="H413" s="10" t="s">
        <v>113</v>
      </c>
      <c r="I413" s="11"/>
      <c r="J413" s="12" t="s">
        <v>51</v>
      </c>
      <c r="K413" s="36"/>
    </row>
    <row r="414" spans="1:11" ht="13.5" thickBot="1" x14ac:dyDescent="0.25">
      <c r="B414" s="31"/>
      <c r="C414" s="9" t="s">
        <v>52</v>
      </c>
      <c r="D414" s="43">
        <f>UGAROMLITAL1001!Z34</f>
        <v>0</v>
      </c>
      <c r="E414" s="43">
        <f>UGAROMLITAL1001!AA34</f>
        <v>0</v>
      </c>
      <c r="F414" s="43">
        <f>UGAROMLITAL1001!AB34</f>
        <v>0</v>
      </c>
      <c r="G414" s="43">
        <f>UGAROMLITAL1001!AC34</f>
        <v>0</v>
      </c>
      <c r="H414" s="43">
        <f>UGAROMLITAL1001!Y34</f>
        <v>0</v>
      </c>
      <c r="I414" s="36"/>
      <c r="J414" s="13">
        <f>UGAROMLITAL1001!E34</f>
        <v>0</v>
      </c>
      <c r="K414" s="36"/>
    </row>
    <row r="415" spans="1:11" ht="13.5" thickBot="1" x14ac:dyDescent="0.25">
      <c r="B415" s="31"/>
      <c r="C415" s="44" t="str">
        <f>UGAROMLITAL1001!$H$3</f>
        <v>##-###</v>
      </c>
      <c r="D415" s="39"/>
      <c r="E415" s="45"/>
      <c r="F415" s="39"/>
      <c r="G415" s="39"/>
      <c r="H415" s="39"/>
      <c r="I415" s="14"/>
      <c r="J415" s="15" t="str">
        <f>UGAROMLITAL1001!D34</f>
        <v/>
      </c>
      <c r="K415" s="36"/>
    </row>
    <row r="416" spans="1:11" x14ac:dyDescent="0.2">
      <c r="B416" s="31"/>
      <c r="C416" s="9" t="s">
        <v>54</v>
      </c>
      <c r="D416" s="16"/>
      <c r="E416" s="17" t="s">
        <v>55</v>
      </c>
      <c r="F416" s="46"/>
      <c r="G416" s="39"/>
      <c r="H416" s="39"/>
      <c r="I416" s="18" t="s">
        <v>53</v>
      </c>
      <c r="J416" s="19">
        <f ca="1">TODAY()</f>
        <v>41654</v>
      </c>
      <c r="K416" s="36"/>
    </row>
    <row r="417" spans="1:11" x14ac:dyDescent="0.2">
      <c r="B417" s="31"/>
      <c r="C417" s="40" t="str">
        <f>UGAROMLITAL1001!$C$3</f>
        <v>Name Name</v>
      </c>
      <c r="D417" s="20" t="s">
        <v>56</v>
      </c>
      <c r="E417" s="21" t="s">
        <v>57</v>
      </c>
      <c r="F417" s="22" t="s">
        <v>58</v>
      </c>
      <c r="G417" s="31"/>
      <c r="H417" s="23"/>
      <c r="I417" s="24"/>
      <c r="J417" s="18"/>
      <c r="K417" s="36"/>
    </row>
    <row r="418" spans="1:11" ht="13.5" thickBot="1" x14ac:dyDescent="0.25">
      <c r="B418" s="31"/>
      <c r="C418" s="39"/>
      <c r="D418" s="47"/>
      <c r="E418" s="48"/>
      <c r="F418" s="2"/>
      <c r="G418" s="39"/>
      <c r="H418" s="23"/>
      <c r="I418" s="23" t="s">
        <v>59</v>
      </c>
      <c r="J418" s="23" t="str">
        <f>C417</f>
        <v>Name Name</v>
      </c>
      <c r="K418" s="36"/>
    </row>
    <row r="419" spans="1:11" ht="13.5" thickBot="1" x14ac:dyDescent="0.25">
      <c r="B419" s="49"/>
      <c r="C419" s="50"/>
      <c r="D419" s="51"/>
      <c r="E419" s="51"/>
      <c r="F419" s="51"/>
      <c r="G419" s="50"/>
      <c r="H419" s="50"/>
      <c r="I419" s="50"/>
      <c r="J419" s="25"/>
      <c r="K419" s="52"/>
    </row>
    <row r="420" spans="1:11" x14ac:dyDescent="0.2">
      <c r="A420" s="53"/>
      <c r="B420" s="53"/>
      <c r="C420" s="53"/>
      <c r="D420" s="54"/>
      <c r="E420" s="54"/>
      <c r="F420" s="54"/>
      <c r="G420" s="53"/>
      <c r="H420" s="53"/>
      <c r="I420" s="53"/>
      <c r="J420" s="26"/>
      <c r="K420" s="53"/>
    </row>
    <row r="421" spans="1:11" ht="13.5" thickBot="1" x14ac:dyDescent="0.25"/>
    <row r="422" spans="1:11" ht="13.5" thickBot="1" x14ac:dyDescent="0.25">
      <c r="B422" s="28"/>
      <c r="C422" s="29"/>
      <c r="D422" s="29"/>
      <c r="E422" s="29"/>
      <c r="F422" s="29"/>
      <c r="G422" s="29"/>
      <c r="H422" s="29"/>
      <c r="I422" s="29"/>
      <c r="J422" s="5"/>
      <c r="K422" s="30"/>
    </row>
    <row r="423" spans="1:11" x14ac:dyDescent="0.2">
      <c r="B423" s="31"/>
      <c r="C423" s="32" t="s">
        <v>9</v>
      </c>
      <c r="D423" s="33" t="s">
        <v>100</v>
      </c>
      <c r="E423" s="34" t="s">
        <v>101</v>
      </c>
      <c r="F423" s="34" t="s">
        <v>102</v>
      </c>
      <c r="G423" s="34" t="s">
        <v>103</v>
      </c>
      <c r="H423" s="34" t="s">
        <v>104</v>
      </c>
      <c r="I423" s="35"/>
      <c r="J423" s="6" t="s">
        <v>47</v>
      </c>
      <c r="K423" s="36"/>
    </row>
    <row r="424" spans="1:11" ht="13.5" thickBot="1" x14ac:dyDescent="0.25">
      <c r="B424" s="31"/>
      <c r="C424" s="7" t="str">
        <f>UGAROMLITAL1001!B35</f>
        <v>Student 29</v>
      </c>
      <c r="D424" s="37">
        <f>UGAROMLITAL1001!F35</f>
        <v>0</v>
      </c>
      <c r="E424" s="37">
        <f>UGAROMLITAL1001!G35</f>
        <v>0</v>
      </c>
      <c r="F424" s="37">
        <f>UGAROMLITAL1001!H35</f>
        <v>0</v>
      </c>
      <c r="G424" s="37">
        <f>UGAROMLITAL1001!I35</f>
        <v>0</v>
      </c>
      <c r="H424" s="37">
        <f>UGAROMLITAL1001!J35</f>
        <v>0</v>
      </c>
      <c r="I424" s="38"/>
      <c r="J424" s="8">
        <f>UGAROMLITAL1001!K35</f>
        <v>0</v>
      </c>
      <c r="K424" s="36"/>
    </row>
    <row r="425" spans="1:11" x14ac:dyDescent="0.2">
      <c r="B425" s="31"/>
      <c r="C425" s="39"/>
      <c r="D425" s="33" t="s">
        <v>106</v>
      </c>
      <c r="E425" s="34" t="s">
        <v>107</v>
      </c>
      <c r="F425" s="34" t="s">
        <v>108</v>
      </c>
      <c r="G425" s="34" t="s">
        <v>109</v>
      </c>
      <c r="H425" s="34" t="s">
        <v>110</v>
      </c>
      <c r="I425" s="35" t="s">
        <v>111</v>
      </c>
      <c r="J425" s="6" t="s">
        <v>112</v>
      </c>
      <c r="K425" s="36"/>
    </row>
    <row r="426" spans="1:11" ht="13.5" thickBot="1" x14ac:dyDescent="0.25">
      <c r="B426" s="31"/>
      <c r="C426" s="40" t="str">
        <f>UGAROMLITAL1001!$C$2</f>
        <v>semeYYY</v>
      </c>
      <c r="D426" s="41">
        <f>UGAROMLITAL1001!L35</f>
        <v>0</v>
      </c>
      <c r="E426" s="41">
        <f>UGAROMLITAL1001!M35</f>
        <v>0</v>
      </c>
      <c r="F426" s="41">
        <f>UGAROMLITAL1001!N35</f>
        <v>0</v>
      </c>
      <c r="G426" s="41">
        <f>UGAROMLITAL1001!O35</f>
        <v>0</v>
      </c>
      <c r="H426" s="41">
        <f>UGAROMLITAL1001!P35</f>
        <v>0</v>
      </c>
      <c r="I426" s="41">
        <f>UGAROMLITAL1001!Q35</f>
        <v>0</v>
      </c>
      <c r="J426" s="42">
        <f>UGAROMLITAL1001!R35</f>
        <v>0</v>
      </c>
      <c r="K426" s="36"/>
    </row>
    <row r="427" spans="1:11" ht="13.5" thickBot="1" x14ac:dyDescent="0.25">
      <c r="B427" s="31"/>
      <c r="C427" s="9" t="s">
        <v>48</v>
      </c>
      <c r="D427" s="39"/>
      <c r="E427" s="39"/>
      <c r="F427" s="39"/>
      <c r="G427" s="39"/>
      <c r="H427" s="29"/>
      <c r="I427" s="29"/>
      <c r="J427" s="9"/>
      <c r="K427" s="36"/>
    </row>
    <row r="428" spans="1:11" ht="13.5" thickBot="1" x14ac:dyDescent="0.25">
      <c r="B428" s="31"/>
      <c r="C428" s="39" t="str">
        <f>UGAROMLITAL1001!$H$2</f>
        <v>ITAL1001</v>
      </c>
      <c r="D428" s="10" t="s">
        <v>115</v>
      </c>
      <c r="E428" s="6" t="s">
        <v>114</v>
      </c>
      <c r="F428" s="6" t="s">
        <v>49</v>
      </c>
      <c r="G428" s="6" t="s">
        <v>50</v>
      </c>
      <c r="H428" s="10" t="s">
        <v>113</v>
      </c>
      <c r="I428" s="11"/>
      <c r="J428" s="12" t="s">
        <v>51</v>
      </c>
      <c r="K428" s="36"/>
    </row>
    <row r="429" spans="1:11" ht="13.5" thickBot="1" x14ac:dyDescent="0.25">
      <c r="B429" s="31"/>
      <c r="C429" s="9" t="s">
        <v>52</v>
      </c>
      <c r="D429" s="43">
        <f>UGAROMLITAL1001!Z35</f>
        <v>0</v>
      </c>
      <c r="E429" s="43">
        <f>UGAROMLITAL1001!AA35</f>
        <v>0</v>
      </c>
      <c r="F429" s="43">
        <f>UGAROMLITAL1001!AB35</f>
        <v>0</v>
      </c>
      <c r="G429" s="43">
        <f>UGAROMLITAL1001!AC35</f>
        <v>0</v>
      </c>
      <c r="H429" s="43">
        <f>UGAROMLITAL1001!Y35</f>
        <v>0</v>
      </c>
      <c r="I429" s="36"/>
      <c r="J429" s="13">
        <f>UGAROMLITAL1001!E35</f>
        <v>0</v>
      </c>
      <c r="K429" s="36"/>
    </row>
    <row r="430" spans="1:11" ht="13.5" thickBot="1" x14ac:dyDescent="0.25">
      <c r="B430" s="31"/>
      <c r="C430" s="44" t="str">
        <f>UGAROMLITAL1001!$H$3</f>
        <v>##-###</v>
      </c>
      <c r="D430" s="39"/>
      <c r="E430" s="45"/>
      <c r="F430" s="39"/>
      <c r="G430" s="39"/>
      <c r="H430" s="39"/>
      <c r="I430" s="14"/>
      <c r="J430" s="15" t="str">
        <f>UGAROMLITAL1001!D35</f>
        <v/>
      </c>
      <c r="K430" s="36"/>
    </row>
    <row r="431" spans="1:11" x14ac:dyDescent="0.2">
      <c r="B431" s="31"/>
      <c r="C431" s="9" t="s">
        <v>54</v>
      </c>
      <c r="D431" s="16"/>
      <c r="E431" s="17" t="s">
        <v>55</v>
      </c>
      <c r="F431" s="46"/>
      <c r="G431" s="39"/>
      <c r="H431" s="39"/>
      <c r="I431" s="18" t="s">
        <v>53</v>
      </c>
      <c r="J431" s="19">
        <f ca="1">TODAY()</f>
        <v>41654</v>
      </c>
      <c r="K431" s="36"/>
    </row>
    <row r="432" spans="1:11" x14ac:dyDescent="0.2">
      <c r="B432" s="31"/>
      <c r="C432" s="40" t="str">
        <f>UGAROMLITAL1001!$C$3</f>
        <v>Name Name</v>
      </c>
      <c r="D432" s="20" t="s">
        <v>56</v>
      </c>
      <c r="E432" s="21" t="s">
        <v>57</v>
      </c>
      <c r="F432" s="22" t="s">
        <v>58</v>
      </c>
      <c r="G432" s="31"/>
      <c r="H432" s="23"/>
      <c r="I432" s="24"/>
      <c r="J432" s="18"/>
      <c r="K432" s="36"/>
    </row>
    <row r="433" spans="1:11" ht="13.5" thickBot="1" x14ac:dyDescent="0.25">
      <c r="B433" s="31"/>
      <c r="C433" s="39"/>
      <c r="D433" s="47"/>
      <c r="E433" s="48"/>
      <c r="F433" s="2"/>
      <c r="G433" s="39"/>
      <c r="H433" s="23"/>
      <c r="I433" s="23" t="s">
        <v>59</v>
      </c>
      <c r="J433" s="23" t="str">
        <f>C432</f>
        <v>Name Name</v>
      </c>
      <c r="K433" s="36"/>
    </row>
    <row r="434" spans="1:11" ht="13.5" thickBot="1" x14ac:dyDescent="0.25">
      <c r="B434" s="49"/>
      <c r="C434" s="50"/>
      <c r="D434" s="51"/>
      <c r="E434" s="51"/>
      <c r="F434" s="51"/>
      <c r="G434" s="50"/>
      <c r="H434" s="50"/>
      <c r="I434" s="50"/>
      <c r="J434" s="25"/>
      <c r="K434" s="52"/>
    </row>
    <row r="435" spans="1:11" x14ac:dyDescent="0.2">
      <c r="A435" s="53"/>
      <c r="B435" s="53"/>
      <c r="C435" s="53"/>
      <c r="D435" s="54"/>
      <c r="E435" s="54"/>
      <c r="F435" s="54"/>
      <c r="G435" s="53"/>
      <c r="H435" s="53"/>
      <c r="I435" s="53"/>
      <c r="J435" s="26"/>
      <c r="K435" s="53"/>
    </row>
    <row r="436" spans="1:11" ht="13.5" thickBot="1" x14ac:dyDescent="0.25"/>
    <row r="437" spans="1:11" ht="13.5" thickBot="1" x14ac:dyDescent="0.25">
      <c r="B437" s="28"/>
      <c r="C437" s="29"/>
      <c r="D437" s="29"/>
      <c r="E437" s="29"/>
      <c r="F437" s="29"/>
      <c r="G437" s="29"/>
      <c r="H437" s="29"/>
      <c r="I437" s="29"/>
      <c r="J437" s="5"/>
      <c r="K437" s="30"/>
    </row>
    <row r="438" spans="1:11" x14ac:dyDescent="0.2">
      <c r="B438" s="31"/>
      <c r="C438" s="32" t="s">
        <v>9</v>
      </c>
      <c r="D438" s="33" t="s">
        <v>100</v>
      </c>
      <c r="E438" s="34" t="s">
        <v>101</v>
      </c>
      <c r="F438" s="34" t="s">
        <v>102</v>
      </c>
      <c r="G438" s="34" t="s">
        <v>103</v>
      </c>
      <c r="H438" s="34" t="s">
        <v>104</v>
      </c>
      <c r="I438" s="35"/>
      <c r="J438" s="6" t="s">
        <v>47</v>
      </c>
      <c r="K438" s="36"/>
    </row>
    <row r="439" spans="1:11" ht="13.5" thickBot="1" x14ac:dyDescent="0.25">
      <c r="B439" s="31"/>
      <c r="C439" s="7" t="str">
        <f>UGAROMLITAL1001!B36</f>
        <v>Student 30</v>
      </c>
      <c r="D439" s="37">
        <f>UGAROMLITAL1001!F36</f>
        <v>0</v>
      </c>
      <c r="E439" s="37">
        <f>UGAROMLITAL1001!G36</f>
        <v>0</v>
      </c>
      <c r="F439" s="37">
        <f>UGAROMLITAL1001!H36</f>
        <v>0</v>
      </c>
      <c r="G439" s="37">
        <f>UGAROMLITAL1001!I36</f>
        <v>0</v>
      </c>
      <c r="H439" s="37">
        <f>UGAROMLITAL1001!J36</f>
        <v>0</v>
      </c>
      <c r="I439" s="38"/>
      <c r="J439" s="8">
        <f>UGAROMLITAL1001!K36</f>
        <v>0</v>
      </c>
      <c r="K439" s="36"/>
    </row>
    <row r="440" spans="1:11" x14ac:dyDescent="0.2">
      <c r="B440" s="31"/>
      <c r="C440" s="39"/>
      <c r="D440" s="33" t="s">
        <v>106</v>
      </c>
      <c r="E440" s="34" t="s">
        <v>107</v>
      </c>
      <c r="F440" s="34" t="s">
        <v>108</v>
      </c>
      <c r="G440" s="34" t="s">
        <v>109</v>
      </c>
      <c r="H440" s="34" t="s">
        <v>110</v>
      </c>
      <c r="I440" s="35" t="s">
        <v>111</v>
      </c>
      <c r="J440" s="6" t="s">
        <v>112</v>
      </c>
      <c r="K440" s="36"/>
    </row>
    <row r="441" spans="1:11" ht="13.5" thickBot="1" x14ac:dyDescent="0.25">
      <c r="B441" s="31"/>
      <c r="C441" s="40" t="str">
        <f>UGAROMLITAL1001!$C$2</f>
        <v>semeYYY</v>
      </c>
      <c r="D441" s="41">
        <f>UGAROMLITAL1001!L36</f>
        <v>0</v>
      </c>
      <c r="E441" s="41">
        <f>UGAROMLITAL1001!M36</f>
        <v>0</v>
      </c>
      <c r="F441" s="41">
        <f>UGAROMLITAL1001!N36</f>
        <v>0</v>
      </c>
      <c r="G441" s="41">
        <f>UGAROMLITAL1001!O36</f>
        <v>0</v>
      </c>
      <c r="H441" s="41">
        <f>UGAROMLITAL1001!P36</f>
        <v>0</v>
      </c>
      <c r="I441" s="41">
        <f>UGAROMLITAL1001!Q36</f>
        <v>0</v>
      </c>
      <c r="J441" s="42">
        <f>UGAROMLITAL1001!R36</f>
        <v>0</v>
      </c>
      <c r="K441" s="36"/>
    </row>
    <row r="442" spans="1:11" ht="13.5" thickBot="1" x14ac:dyDescent="0.25">
      <c r="B442" s="31"/>
      <c r="C442" s="9" t="s">
        <v>48</v>
      </c>
      <c r="D442" s="39"/>
      <c r="E442" s="39"/>
      <c r="F442" s="39"/>
      <c r="G442" s="39"/>
      <c r="H442" s="29"/>
      <c r="I442" s="29"/>
      <c r="J442" s="9"/>
      <c r="K442" s="36"/>
    </row>
    <row r="443" spans="1:11" ht="13.5" thickBot="1" x14ac:dyDescent="0.25">
      <c r="B443" s="31"/>
      <c r="C443" s="39" t="str">
        <f>UGAROMLITAL1001!$H$2</f>
        <v>ITAL1001</v>
      </c>
      <c r="D443" s="10" t="s">
        <v>115</v>
      </c>
      <c r="E443" s="6" t="s">
        <v>114</v>
      </c>
      <c r="F443" s="6" t="s">
        <v>49</v>
      </c>
      <c r="G443" s="6" t="s">
        <v>50</v>
      </c>
      <c r="H443" s="10" t="s">
        <v>113</v>
      </c>
      <c r="I443" s="11"/>
      <c r="J443" s="12" t="s">
        <v>51</v>
      </c>
      <c r="K443" s="36"/>
    </row>
    <row r="444" spans="1:11" ht="13.5" thickBot="1" x14ac:dyDescent="0.25">
      <c r="B444" s="31"/>
      <c r="C444" s="9" t="s">
        <v>52</v>
      </c>
      <c r="D444" s="43">
        <f>UGAROMLITAL1001!Z36</f>
        <v>0</v>
      </c>
      <c r="E444" s="43">
        <f>UGAROMLITAL1001!AA36</f>
        <v>0</v>
      </c>
      <c r="F444" s="43">
        <f>UGAROMLITAL1001!AB36</f>
        <v>0</v>
      </c>
      <c r="G444" s="43">
        <f>UGAROMLITAL1001!AC36</f>
        <v>0</v>
      </c>
      <c r="H444" s="43">
        <f>UGAROMLITAL1001!Y36</f>
        <v>0</v>
      </c>
      <c r="I444" s="36"/>
      <c r="J444" s="13">
        <f>UGAROMLITAL1001!E36</f>
        <v>0</v>
      </c>
      <c r="K444" s="36"/>
    </row>
    <row r="445" spans="1:11" ht="13.5" thickBot="1" x14ac:dyDescent="0.25">
      <c r="B445" s="31"/>
      <c r="C445" s="44" t="str">
        <f>UGAROMLITAL1001!$H$3</f>
        <v>##-###</v>
      </c>
      <c r="D445" s="39"/>
      <c r="E445" s="45"/>
      <c r="F445" s="39"/>
      <c r="G445" s="39"/>
      <c r="H445" s="39"/>
      <c r="I445" s="14"/>
      <c r="J445" s="15" t="str">
        <f>UGAROMLITAL1001!D36</f>
        <v/>
      </c>
      <c r="K445" s="36"/>
    </row>
    <row r="446" spans="1:11" x14ac:dyDescent="0.2">
      <c r="B446" s="31"/>
      <c r="C446" s="9" t="s">
        <v>54</v>
      </c>
      <c r="D446" s="16"/>
      <c r="E446" s="17" t="s">
        <v>55</v>
      </c>
      <c r="F446" s="46"/>
      <c r="G446" s="39"/>
      <c r="H446" s="39"/>
      <c r="I446" s="18" t="s">
        <v>53</v>
      </c>
      <c r="J446" s="19">
        <f ca="1">TODAY()</f>
        <v>41654</v>
      </c>
      <c r="K446" s="36"/>
    </row>
    <row r="447" spans="1:11" x14ac:dyDescent="0.2">
      <c r="B447" s="31"/>
      <c r="C447" s="40" t="str">
        <f>UGAROMLITAL1001!$C$3</f>
        <v>Name Name</v>
      </c>
      <c r="D447" s="20" t="s">
        <v>56</v>
      </c>
      <c r="E447" s="21" t="s">
        <v>57</v>
      </c>
      <c r="F447" s="22" t="s">
        <v>58</v>
      </c>
      <c r="G447" s="31"/>
      <c r="H447" s="23"/>
      <c r="I447" s="24"/>
      <c r="J447" s="18"/>
      <c r="K447" s="36"/>
    </row>
    <row r="448" spans="1:11" ht="13.5" thickBot="1" x14ac:dyDescent="0.25">
      <c r="B448" s="31"/>
      <c r="C448" s="39"/>
      <c r="D448" s="47"/>
      <c r="E448" s="48"/>
      <c r="F448" s="2"/>
      <c r="G448" s="39"/>
      <c r="H448" s="23"/>
      <c r="I448" s="23" t="s">
        <v>59</v>
      </c>
      <c r="J448" s="23" t="str">
        <f>C447</f>
        <v>Name Name</v>
      </c>
      <c r="K448" s="36"/>
    </row>
    <row r="449" spans="1:11" ht="13.5" thickBot="1" x14ac:dyDescent="0.25">
      <c r="B449" s="49"/>
      <c r="C449" s="50"/>
      <c r="D449" s="51"/>
      <c r="E449" s="51"/>
      <c r="F449" s="51"/>
      <c r="G449" s="50"/>
      <c r="H449" s="50"/>
      <c r="I449" s="50"/>
      <c r="J449" s="25"/>
      <c r="K449" s="52"/>
    </row>
    <row r="450" spans="1:11" x14ac:dyDescent="0.2">
      <c r="A450" s="53"/>
      <c r="B450" s="53"/>
      <c r="C450" s="53"/>
      <c r="D450" s="54"/>
      <c r="E450" s="54"/>
      <c r="F450" s="54"/>
      <c r="G450" s="53"/>
      <c r="H450" s="53"/>
      <c r="I450" s="53"/>
      <c r="J450" s="26"/>
      <c r="K450" s="53"/>
    </row>
  </sheetData>
  <sheetProtection password="E15E" sheet="1" objects="1" scenarios="1"/>
  <pageMargins left="0.7" right="0.7" top="1" bottom="1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UGAROMLITAL1001</vt:lpstr>
      <vt:lpstr>IndividualReport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Mark Anderson</cp:lastModifiedBy>
  <cp:lastPrinted>2013-08-20T21:49:33Z</cp:lastPrinted>
  <dcterms:created xsi:type="dcterms:W3CDTF">2012-01-11T22:37:27Z</dcterms:created>
  <dcterms:modified xsi:type="dcterms:W3CDTF">2014-01-15T19:10:38Z</dcterms:modified>
</cp:coreProperties>
</file>